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13_ncr:1_{E5876B48-84D9-445D-B6E6-00F82CCFAC09}" xr6:coauthVersionLast="47" xr6:coauthVersionMax="47" xr10:uidLastSave="{00000000-0000-0000-0000-000000000000}"/>
  <bookViews>
    <workbookView xWindow="20370" yWindow="-4170" windowWidth="29040" windowHeight="17640" xr2:uid="{8726EF37-001D-41C9-80F1-98208F30DA94}"/>
  </bookViews>
  <sheets>
    <sheet name="Citlivost_scenare" sheetId="1" r:id="rId1"/>
  </sheets>
  <definedNames>
    <definedName name="solver_adj" localSheetId="0" hidden="1">Citlivost_scenare!$C$5:$C$6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Citlivost_scenare!$C$5</definedName>
    <definedName name="solver_lhs2" localSheetId="0" hidden="1">Citlivost_scenare!$C$6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Citlivost_scenare!$F$11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hs1" localSheetId="0" hidden="1">Citlivost_scenare!$C$13</definedName>
    <definedName name="solver_rhs2" localSheetId="0" hidden="1">Citlivost_scenare!$C$14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100000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J21" i="1"/>
  <c r="K20" i="1"/>
  <c r="K22" i="1" s="1"/>
  <c r="L20" i="1"/>
  <c r="J20" i="1"/>
  <c r="I7" i="1"/>
  <c r="I6" i="1" s="1"/>
  <c r="I5" i="1" s="1"/>
  <c r="K4" i="1"/>
  <c r="J4" i="1" s="1"/>
  <c r="F8" i="1"/>
  <c r="F6" i="1"/>
  <c r="F5" i="1"/>
  <c r="J22" i="1" l="1"/>
  <c r="L22" i="1"/>
  <c r="M4" i="1"/>
  <c r="N4" i="1" s="1"/>
  <c r="I9" i="1"/>
  <c r="I10" i="1" s="1"/>
  <c r="I11" i="1" s="1"/>
  <c r="F7" i="1"/>
  <c r="F9" i="1" s="1"/>
  <c r="F10" i="1" s="1"/>
  <c r="F11" i="1" s="1"/>
  <c r="I4" i="1" s="1"/>
</calcChain>
</file>

<file path=xl/sharedStrings.xml><?xml version="1.0" encoding="utf-8"?>
<sst xmlns="http://schemas.openxmlformats.org/spreadsheetml/2006/main" count="35" uniqueCount="29">
  <si>
    <t>Hot dog stand</t>
  </si>
  <si>
    <t>Vstupy</t>
  </si>
  <si>
    <t>Q</t>
  </si>
  <si>
    <t>Cj</t>
  </si>
  <si>
    <t>Vj</t>
  </si>
  <si>
    <t>FN</t>
  </si>
  <si>
    <t>Daň</t>
  </si>
  <si>
    <t>Výsledovka</t>
  </si>
  <si>
    <t>Tržby</t>
  </si>
  <si>
    <t>VN (COGS)</t>
  </si>
  <si>
    <t>Marže</t>
  </si>
  <si>
    <t>EBT</t>
  </si>
  <si>
    <t>Tax</t>
  </si>
  <si>
    <t>EAT / NI</t>
  </si>
  <si>
    <t>Podminky</t>
  </si>
  <si>
    <t>EAT</t>
  </si>
  <si>
    <t>Cj max</t>
  </si>
  <si>
    <t>Citlivostni analyza</t>
  </si>
  <si>
    <t>Mnozstvi</t>
  </si>
  <si>
    <t>Analyza scenaru</t>
  </si>
  <si>
    <t>Naklady</t>
  </si>
  <si>
    <t>Vynosy</t>
  </si>
  <si>
    <t>Zisk</t>
  </si>
  <si>
    <t>Vyvoj trzeb</t>
  </si>
  <si>
    <t>Optimistic</t>
  </si>
  <si>
    <t>Realistic</t>
  </si>
  <si>
    <t>Pesimistic</t>
  </si>
  <si>
    <t>Vyvoj nakladu</t>
  </si>
  <si>
    <t>Volba scenare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</si>
</sst>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_-;\-* #,##0_-;_-* &quot;-&quot;??_-;_-@_-"/>
    <numFmt numFmtId="167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43" fontId="0" fillId="0" borderId="1" xfId="1" applyFont="1" applyBorder="1"/>
    <xf numFmtId="165" fontId="0" fillId="0" borderId="1" xfId="1" applyNumberFormat="1" applyFont="1" applyBorder="1"/>
    <xf numFmtId="2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0" fontId="0" fillId="0" borderId="4" xfId="0" applyBorder="1"/>
    <xf numFmtId="2" fontId="0" fillId="0" borderId="4" xfId="0" applyNumberFormat="1" applyBorder="1"/>
    <xf numFmtId="167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indent="1"/>
    </xf>
    <xf numFmtId="0" fontId="0" fillId="0" borderId="12" xfId="0" applyBorder="1"/>
    <xf numFmtId="0" fontId="0" fillId="0" borderId="13" xfId="0" applyBorder="1"/>
    <xf numFmtId="0" fontId="0" fillId="0" borderId="0" xfId="0" applyNumberFormat="1"/>
    <xf numFmtId="0" fontId="0" fillId="2" borderId="2" xfId="0" applyFill="1" applyBorder="1"/>
    <xf numFmtId="0" fontId="0" fillId="0" borderId="0" xfId="0" applyFill="1" applyBorder="1"/>
    <xf numFmtId="0" fontId="0" fillId="0" borderId="0" xfId="0" applyFill="1"/>
    <xf numFmtId="0" fontId="0" fillId="0" borderId="14" xfId="0" applyFill="1" applyBorder="1"/>
    <xf numFmtId="0" fontId="0" fillId="0" borderId="15" xfId="0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25569-E601-4604-AB63-5257F2C8A902}">
  <dimension ref="A1:N35"/>
  <sheetViews>
    <sheetView tabSelected="1" zoomScale="120" zoomScaleNormal="120" workbookViewId="0">
      <selection activeCell="H23" sqref="H23"/>
    </sheetView>
  </sheetViews>
  <sheetFormatPr defaultRowHeight="15" x14ac:dyDescent="0.25"/>
  <cols>
    <col min="3" max="3" width="11" bestFit="1" customWidth="1"/>
    <col min="5" max="5" width="13.7109375" customWidth="1"/>
    <col min="6" max="6" width="13.42578125" bestFit="1" customWidth="1"/>
    <col min="9" max="9" width="15.28515625" bestFit="1" customWidth="1"/>
    <col min="10" max="11" width="10.85546875" bestFit="1" customWidth="1"/>
  </cols>
  <sheetData>
    <row r="1" spans="1:14" x14ac:dyDescent="0.25">
      <c r="A1" t="s">
        <v>0</v>
      </c>
    </row>
    <row r="2" spans="1:14" x14ac:dyDescent="0.25">
      <c r="H2" s="1" t="s">
        <v>17</v>
      </c>
      <c r="I2" s="1"/>
      <c r="J2" s="1"/>
      <c r="K2" s="1"/>
      <c r="L2" s="1"/>
      <c r="M2" s="1"/>
      <c r="N2" s="1"/>
    </row>
    <row r="3" spans="1:14" x14ac:dyDescent="0.25">
      <c r="I3" s="11"/>
      <c r="J3" s="9" t="s">
        <v>18</v>
      </c>
      <c r="K3" s="9"/>
      <c r="L3" s="9"/>
      <c r="M3" s="9"/>
      <c r="N3" s="9"/>
    </row>
    <row r="4" spans="1:14" x14ac:dyDescent="0.25">
      <c r="B4" s="2" t="s">
        <v>1</v>
      </c>
      <c r="C4" s="2"/>
      <c r="E4" s="2" t="s">
        <v>7</v>
      </c>
      <c r="F4" s="2"/>
      <c r="I4" s="12">
        <f>F11</f>
        <v>100000.00000000116</v>
      </c>
      <c r="J4" s="13">
        <f>K4-5000</f>
        <v>15000</v>
      </c>
      <c r="K4" s="13">
        <f>L4-5000</f>
        <v>20000</v>
      </c>
      <c r="L4" s="14">
        <v>25000</v>
      </c>
      <c r="M4" s="13">
        <f>L4+5000</f>
        <v>30000</v>
      </c>
      <c r="N4" s="13">
        <f>M4+5000</f>
        <v>35000</v>
      </c>
    </row>
    <row r="5" spans="1:14" x14ac:dyDescent="0.25">
      <c r="B5" s="3" t="s">
        <v>2</v>
      </c>
      <c r="C5" s="7">
        <v>25000</v>
      </c>
      <c r="E5" s="3" t="s">
        <v>8</v>
      </c>
      <c r="F5" s="5">
        <f>C5*C6</f>
        <v>205332.27848101413</v>
      </c>
      <c r="H5" s="10" t="s">
        <v>3</v>
      </c>
      <c r="I5" s="15">
        <f t="shared" ref="I5:I6" si="0">I6-1</f>
        <v>5.2132911392405656</v>
      </c>
      <c r="J5">
        <f t="dataTable" ref="J5:N11" dt2D="1" dtr="1" r1="C5" r2="C6"/>
        <v>21290.000000000706</v>
      </c>
      <c r="K5">
        <v>31020.000000000939</v>
      </c>
      <c r="L5">
        <v>40750.000000001179</v>
      </c>
      <c r="M5">
        <v>50480.000000001412</v>
      </c>
      <c r="N5">
        <v>60210.00000000163</v>
      </c>
    </row>
    <row r="6" spans="1:14" x14ac:dyDescent="0.25">
      <c r="B6" s="3" t="s">
        <v>3</v>
      </c>
      <c r="C6" s="5">
        <v>8.2132911392405656</v>
      </c>
      <c r="E6" s="3" t="s">
        <v>9</v>
      </c>
      <c r="F6" s="5">
        <f>-C5*C7</f>
        <v>-68750</v>
      </c>
      <c r="H6" s="10"/>
      <c r="I6" s="15">
        <f t="shared" si="0"/>
        <v>6.2132911392405656</v>
      </c>
      <c r="J6">
        <v>33140.000000000706</v>
      </c>
      <c r="K6">
        <v>46820.000000000939</v>
      </c>
      <c r="L6">
        <v>60500.000000001164</v>
      </c>
      <c r="M6">
        <v>74180.000000001412</v>
      </c>
      <c r="N6">
        <v>87860.00000000163</v>
      </c>
    </row>
    <row r="7" spans="1:14" x14ac:dyDescent="0.25">
      <c r="B7" s="3" t="s">
        <v>4</v>
      </c>
      <c r="C7" s="5">
        <v>2.75</v>
      </c>
      <c r="E7" s="3" t="s">
        <v>10</v>
      </c>
      <c r="F7" s="5">
        <f>SUM(F5:F6)</f>
        <v>136582.27848101413</v>
      </c>
      <c r="H7" s="10"/>
      <c r="I7" s="15">
        <f>I8-1</f>
        <v>7.2132911392405656</v>
      </c>
      <c r="J7">
        <v>44990.000000000706</v>
      </c>
      <c r="K7">
        <v>62620.000000000946</v>
      </c>
      <c r="L7">
        <v>80250.000000001164</v>
      </c>
      <c r="M7">
        <v>97880.000000001412</v>
      </c>
      <c r="N7">
        <v>115510.00000000163</v>
      </c>
    </row>
    <row r="8" spans="1:14" x14ac:dyDescent="0.25">
      <c r="B8" s="3" t="s">
        <v>5</v>
      </c>
      <c r="C8" s="6">
        <v>10000</v>
      </c>
      <c r="E8" s="3" t="s">
        <v>5</v>
      </c>
      <c r="F8" s="5">
        <f>-C8</f>
        <v>-10000</v>
      </c>
      <c r="H8" s="10"/>
      <c r="I8" s="15">
        <v>8.2132911392405656</v>
      </c>
      <c r="J8">
        <v>56840.000000000706</v>
      </c>
      <c r="K8">
        <v>78420.000000000946</v>
      </c>
      <c r="L8">
        <v>100000.00000000116</v>
      </c>
      <c r="M8">
        <v>121580.00000000141</v>
      </c>
      <c r="N8">
        <v>143160.00000000166</v>
      </c>
    </row>
    <row r="9" spans="1:14" x14ac:dyDescent="0.25">
      <c r="B9" s="3" t="s">
        <v>6</v>
      </c>
      <c r="C9" s="4">
        <v>0.21</v>
      </c>
      <c r="E9" s="3" t="s">
        <v>11</v>
      </c>
      <c r="F9" s="5">
        <f>SUM(F7:F8)</f>
        <v>126582.27848101413</v>
      </c>
      <c r="H9" s="10"/>
      <c r="I9" s="15">
        <f>I8+1</f>
        <v>9.2132911392405656</v>
      </c>
      <c r="J9">
        <v>68690.000000000698</v>
      </c>
      <c r="K9">
        <v>94220.000000000946</v>
      </c>
      <c r="L9">
        <v>119750.00000000116</v>
      </c>
      <c r="M9">
        <v>145280.0000000014</v>
      </c>
      <c r="N9">
        <v>170810.00000000166</v>
      </c>
    </row>
    <row r="10" spans="1:14" x14ac:dyDescent="0.25">
      <c r="E10" s="3" t="s">
        <v>12</v>
      </c>
      <c r="F10" s="5">
        <f>IF(F9&lt;0,0,-F9*C9)</f>
        <v>-26582.278481012967</v>
      </c>
      <c r="H10" s="10"/>
      <c r="I10" s="15">
        <f t="shared" ref="I10:I11" si="1">I9+1</f>
        <v>10.213291139240566</v>
      </c>
      <c r="J10">
        <v>80540.000000000698</v>
      </c>
      <c r="K10">
        <v>110020.00000000095</v>
      </c>
      <c r="L10">
        <v>139500.00000000116</v>
      </c>
      <c r="M10">
        <v>168980.0000000014</v>
      </c>
      <c r="N10">
        <v>198460.00000000166</v>
      </c>
    </row>
    <row r="11" spans="1:14" x14ac:dyDescent="0.25">
      <c r="B11" s="1" t="s">
        <v>14</v>
      </c>
      <c r="C11" s="1"/>
      <c r="E11" s="3" t="s">
        <v>13</v>
      </c>
      <c r="F11" s="5">
        <f>SUM(F9:F10)</f>
        <v>100000.00000000116</v>
      </c>
      <c r="H11" s="10"/>
      <c r="I11" s="15">
        <f t="shared" si="1"/>
        <v>11.213291139240566</v>
      </c>
      <c r="J11">
        <v>92390.000000000698</v>
      </c>
      <c r="K11">
        <v>125820.00000000093</v>
      </c>
      <c r="L11">
        <v>159250.00000000116</v>
      </c>
      <c r="M11">
        <v>192680.0000000014</v>
      </c>
      <c r="N11">
        <v>226110.00000000166</v>
      </c>
    </row>
    <row r="12" spans="1:14" x14ac:dyDescent="0.25">
      <c r="B12" t="s">
        <v>15</v>
      </c>
      <c r="C12">
        <v>100000</v>
      </c>
    </row>
    <row r="13" spans="1:14" x14ac:dyDescent="0.25">
      <c r="B13" t="s">
        <v>2</v>
      </c>
      <c r="C13">
        <v>25000</v>
      </c>
    </row>
    <row r="14" spans="1:14" x14ac:dyDescent="0.25">
      <c r="B14" t="s">
        <v>16</v>
      </c>
      <c r="C14">
        <v>9.99</v>
      </c>
    </row>
    <row r="16" spans="1:14" x14ac:dyDescent="0.25">
      <c r="I16" t="s">
        <v>19</v>
      </c>
    </row>
    <row r="19" spans="9:12" x14ac:dyDescent="0.25">
      <c r="J19" s="26">
        <v>2022</v>
      </c>
      <c r="K19" s="26">
        <v>2023</v>
      </c>
      <c r="L19" s="26">
        <v>2024</v>
      </c>
    </row>
    <row r="20" spans="9:12" x14ac:dyDescent="0.25">
      <c r="I20" s="11" t="s">
        <v>21</v>
      </c>
      <c r="J20" s="11">
        <f>CHOOSE($J$24,J28,J29,J30)</f>
        <v>12500</v>
      </c>
      <c r="K20" s="11">
        <f t="shared" ref="K20:L20" si="2">CHOOSE($J$24,K28,K29,K30)</f>
        <v>13000</v>
      </c>
      <c r="L20" s="11">
        <f t="shared" si="2"/>
        <v>13250</v>
      </c>
    </row>
    <row r="21" spans="9:12" x14ac:dyDescent="0.25">
      <c r="I21" s="8" t="s">
        <v>20</v>
      </c>
      <c r="J21" s="8">
        <f>CHOOSE($J$24,J33,J34,J35)</f>
        <v>-22500</v>
      </c>
      <c r="K21" s="8">
        <f t="shared" ref="K21:L21" si="3">CHOOSE($J$24,K33,K34,K35)</f>
        <v>-30000</v>
      </c>
      <c r="L21" s="8">
        <f t="shared" si="3"/>
        <v>-45000</v>
      </c>
    </row>
    <row r="22" spans="9:12" x14ac:dyDescent="0.25">
      <c r="I22" s="27" t="s">
        <v>22</v>
      </c>
      <c r="J22" s="27">
        <f>SUM(J20:J21)</f>
        <v>-10000</v>
      </c>
      <c r="K22" s="27">
        <f t="shared" ref="K22:L22" si="4">SUM(K20:K21)</f>
        <v>-17000</v>
      </c>
      <c r="L22" s="27">
        <f t="shared" si="4"/>
        <v>-31750</v>
      </c>
    </row>
    <row r="23" spans="9:12" x14ac:dyDescent="0.25">
      <c r="I23" s="28"/>
      <c r="J23" s="28"/>
      <c r="K23" s="28"/>
      <c r="L23" s="28"/>
    </row>
    <row r="24" spans="9:12" x14ac:dyDescent="0.25">
      <c r="I24" s="30" t="s">
        <v>28</v>
      </c>
      <c r="J24" s="31">
        <v>3</v>
      </c>
      <c r="K24" s="28"/>
      <c r="L24">
        <v>1</v>
      </c>
    </row>
    <row r="25" spans="9:12" x14ac:dyDescent="0.25">
      <c r="I25" s="28"/>
      <c r="J25" s="28"/>
      <c r="K25" s="28"/>
      <c r="L25">
        <v>2</v>
      </c>
    </row>
    <row r="26" spans="9:12" ht="15.75" thickBot="1" x14ac:dyDescent="0.3">
      <c r="I26" s="29"/>
      <c r="J26" s="29"/>
      <c r="K26" s="29"/>
      <c r="L26">
        <v>3</v>
      </c>
    </row>
    <row r="27" spans="9:12" x14ac:dyDescent="0.25">
      <c r="I27" s="16" t="s">
        <v>23</v>
      </c>
      <c r="J27" s="17"/>
      <c r="K27" s="17"/>
      <c r="L27" s="18"/>
    </row>
    <row r="28" spans="9:12" x14ac:dyDescent="0.25">
      <c r="I28" s="19" t="s">
        <v>24</v>
      </c>
      <c r="J28" s="11">
        <v>50000</v>
      </c>
      <c r="K28" s="11">
        <v>125000</v>
      </c>
      <c r="L28" s="20">
        <v>250000</v>
      </c>
    </row>
    <row r="29" spans="9:12" x14ac:dyDescent="0.25">
      <c r="I29" s="19" t="s">
        <v>25</v>
      </c>
      <c r="J29" s="11">
        <v>25000</v>
      </c>
      <c r="K29" s="11">
        <v>37500</v>
      </c>
      <c r="L29" s="20">
        <v>50000</v>
      </c>
    </row>
    <row r="30" spans="9:12" x14ac:dyDescent="0.25">
      <c r="I30" s="19" t="s">
        <v>26</v>
      </c>
      <c r="J30" s="11">
        <v>12500</v>
      </c>
      <c r="K30" s="11">
        <v>13000</v>
      </c>
      <c r="L30" s="20">
        <v>13250</v>
      </c>
    </row>
    <row r="31" spans="9:12" x14ac:dyDescent="0.25">
      <c r="I31" s="21"/>
      <c r="J31" s="11"/>
      <c r="K31" s="11"/>
      <c r="L31" s="20"/>
    </row>
    <row r="32" spans="9:12" x14ac:dyDescent="0.25">
      <c r="I32" s="22" t="s">
        <v>27</v>
      </c>
      <c r="J32" s="11"/>
      <c r="K32" s="11"/>
      <c r="L32" s="20"/>
    </row>
    <row r="33" spans="9:12" x14ac:dyDescent="0.25">
      <c r="I33" s="19" t="s">
        <v>24</v>
      </c>
      <c r="J33" s="11">
        <v>-5000</v>
      </c>
      <c r="K33" s="11">
        <v>-12500</v>
      </c>
      <c r="L33" s="20">
        <v>-25000</v>
      </c>
    </row>
    <row r="34" spans="9:12" x14ac:dyDescent="0.25">
      <c r="I34" s="19" t="s">
        <v>25</v>
      </c>
      <c r="J34" s="11">
        <v>-16000</v>
      </c>
      <c r="K34" s="11">
        <v>-25000</v>
      </c>
      <c r="L34" s="20">
        <v>-37500</v>
      </c>
    </row>
    <row r="35" spans="9:12" ht="15.75" thickBot="1" x14ac:dyDescent="0.3">
      <c r="I35" s="23" t="s">
        <v>26</v>
      </c>
      <c r="J35" s="24">
        <v>-22500</v>
      </c>
      <c r="K35" s="24">
        <v>-30000</v>
      </c>
      <c r="L35" s="25">
        <v>-45000</v>
      </c>
    </row>
  </sheetData>
  <mergeCells count="6">
    <mergeCell ref="B4:C4"/>
    <mergeCell ref="E4:F4"/>
    <mergeCell ref="B11:C11"/>
    <mergeCell ref="H2:N2"/>
    <mergeCell ref="J3:N3"/>
    <mergeCell ref="H5:H11"/>
  </mergeCells>
  <dataValidations count="1">
    <dataValidation type="list" allowBlank="1" showInputMessage="1" showErrorMessage="1" sqref="J24" xr:uid="{8EC5D9D1-A083-47B1-99D0-F83154321717}">
      <formula1>$L$24:$L$26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Citlivost_scenare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2022-10-05T07:59:30Z</dcterms:created>
  <dcterms:modified xsi:type="dcterms:W3CDTF">2022-10-05T09:47:05Z</dcterms:modified>
</cp:coreProperties>
</file>