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7665"/>
  </bookViews>
  <sheets>
    <sheet name="INPUT" sheetId="1" r:id="rId1"/>
    <sheet name="Citlivostní sestava 1" sheetId="3" r:id="rId2"/>
    <sheet name="LP" sheetId="2" r:id="rId3"/>
  </sheets>
  <definedNames>
    <definedName name="solver_adj" localSheetId="2" hidden="1">LP!$B$2:$E$2</definedName>
    <definedName name="solver_cvg" localSheetId="2" hidden="1">0.0001</definedName>
    <definedName name="solver_drv" localSheetId="2" hidden="1">1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LP!$F$5</definedName>
    <definedName name="solver_lhs2" localSheetId="2" hidden="1">LP!$F$6</definedName>
    <definedName name="solver_lhs3" localSheetId="2" hidden="1">LP!$F$7</definedName>
    <definedName name="solver_lhs4" localSheetId="2" hidden="1">LP!$F$8</definedName>
    <definedName name="solver_lhs5" localSheetId="2" hidden="1">LP!$F$9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5</definedName>
    <definedName name="solver_nwt" localSheetId="2" hidden="1">1</definedName>
    <definedName name="solver_opt" localSheetId="2" hidden="1">LP!$F$3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1</definedName>
    <definedName name="solver_rel3" localSheetId="2" hidden="1">1</definedName>
    <definedName name="solver_rel4" localSheetId="2" hidden="1">1</definedName>
    <definedName name="solver_rel5" localSheetId="2" hidden="1">1</definedName>
    <definedName name="solver_rhs1" localSheetId="2" hidden="1">LP!$G$5</definedName>
    <definedName name="solver_rhs2" localSheetId="2" hidden="1">LP!$G$6</definedName>
    <definedName name="solver_rhs3" localSheetId="2" hidden="1">LP!$G$7</definedName>
    <definedName name="solver_rhs4" localSheetId="2" hidden="1">LP!$G$8</definedName>
    <definedName name="solver_rhs5" localSheetId="2" hidden="1">LP!$G$9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19" i="3"/>
  <c r="F17" i="3"/>
  <c r="G7" i="2"/>
  <c r="G8" i="2"/>
  <c r="G9" i="2"/>
  <c r="G6" i="2"/>
  <c r="G5" i="2"/>
  <c r="F6" i="2"/>
  <c r="F7" i="2"/>
  <c r="F8" i="2"/>
  <c r="F9" i="2"/>
  <c r="F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C5" i="2"/>
  <c r="D5" i="2"/>
  <c r="E5" i="2"/>
  <c r="B5" i="2"/>
  <c r="A6" i="2"/>
  <c r="A7" i="2"/>
  <c r="A8" i="2"/>
  <c r="A9" i="2"/>
  <c r="A5" i="2"/>
  <c r="F3" i="2"/>
  <c r="E3" i="2"/>
  <c r="D3" i="2"/>
  <c r="C3" i="2"/>
  <c r="B3" i="2"/>
  <c r="C1" i="2"/>
  <c r="D1" i="2"/>
  <c r="E1" i="2"/>
  <c r="B1" i="2"/>
  <c r="D5" i="1"/>
  <c r="D4" i="1"/>
  <c r="D3" i="1"/>
  <c r="D2" i="1"/>
</calcChain>
</file>

<file path=xl/sharedStrings.xml><?xml version="1.0" encoding="utf-8"?>
<sst xmlns="http://schemas.openxmlformats.org/spreadsheetml/2006/main" count="81" uniqueCount="65">
  <si>
    <t>Produkt</t>
  </si>
  <si>
    <t>Cena (ks)</t>
  </si>
  <si>
    <t>Variabilní náklady (ks)</t>
  </si>
  <si>
    <t>Marže (ks)</t>
  </si>
  <si>
    <t>Chléb</t>
  </si>
  <si>
    <t>Vánočka</t>
  </si>
  <si>
    <t>Mazanec</t>
  </si>
  <si>
    <t>Loupák</t>
  </si>
  <si>
    <t>Zdroje</t>
  </si>
  <si>
    <t>Čas (minuty)</t>
  </si>
  <si>
    <t>Hrozinky (gramy)</t>
  </si>
  <si>
    <t>Mák (gramy)</t>
  </si>
  <si>
    <t>Mouka (gramy)</t>
  </si>
  <si>
    <t>Omezení</t>
  </si>
  <si>
    <t>Časový fond</t>
  </si>
  <si>
    <t>hodin</t>
  </si>
  <si>
    <t>Hrozinky</t>
  </si>
  <si>
    <t>kg</t>
  </si>
  <si>
    <t>Mandle</t>
  </si>
  <si>
    <t>Mák</t>
  </si>
  <si>
    <t>Mouka</t>
  </si>
  <si>
    <t>Maximální marže</t>
  </si>
  <si>
    <t>Celkem</t>
  </si>
  <si>
    <t>Maximální kapacita / omezení</t>
  </si>
  <si>
    <t>Proměnné (počty)</t>
  </si>
  <si>
    <t>Marže (Kč)</t>
  </si>
  <si>
    <t>Mandle (gramy)</t>
  </si>
  <si>
    <t>Microsoft Excel 16.0 Citlivostní sestava</t>
  </si>
  <si>
    <t>List: [Sešit1]LP</t>
  </si>
  <si>
    <t>Sestava vytvořena: 10.12.2021 11:30:30</t>
  </si>
  <si>
    <t>Proměnné</t>
  </si>
  <si>
    <t>Levá strana omezující podmínky</t>
  </si>
  <si>
    <t>Název</t>
  </si>
  <si>
    <t>Konečná</t>
  </si>
  <si>
    <t>Hodnota</t>
  </si>
  <si>
    <t>Redukovaná</t>
  </si>
  <si>
    <t>náklady</t>
  </si>
  <si>
    <t>Účelová funkce</t>
  </si>
  <si>
    <t>koeficient</t>
  </si>
  <si>
    <t>Povolený</t>
  </si>
  <si>
    <t>nárůst</t>
  </si>
  <si>
    <t>pokles</t>
  </si>
  <si>
    <t>Omezující podmínky</t>
  </si>
  <si>
    <t>Stínová</t>
  </si>
  <si>
    <t>cena</t>
  </si>
  <si>
    <t>Pravá strana</t>
  </si>
  <si>
    <t>omezující podmínky</t>
  </si>
  <si>
    <t>$B$2</t>
  </si>
  <si>
    <t>Proměnné (počty) Chléb</t>
  </si>
  <si>
    <t>$C$2</t>
  </si>
  <si>
    <t>Proměnné (počty) Vánočka</t>
  </si>
  <si>
    <t>$D$2</t>
  </si>
  <si>
    <t>Proměnné (počty) Mazanec</t>
  </si>
  <si>
    <t>$E$2</t>
  </si>
  <si>
    <t>Proměnné (počty) Loupák</t>
  </si>
  <si>
    <t>$F$5</t>
  </si>
  <si>
    <t>Čas (minuty) Celkem</t>
  </si>
  <si>
    <t>$F$6</t>
  </si>
  <si>
    <t>Hrozinky (gramy) Celkem</t>
  </si>
  <si>
    <t>$F$7</t>
  </si>
  <si>
    <t>Mandle (gramy) Celkem</t>
  </si>
  <si>
    <t>$F$8</t>
  </si>
  <si>
    <t>Mák (gramy) Celkem</t>
  </si>
  <si>
    <t>$F$9</t>
  </si>
  <si>
    <t>Mouka (gramy)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</si>
</sst>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11" sqref="A11"/>
    </sheetView>
  </sheetViews>
  <sheetFormatPr defaultRowHeight="15" x14ac:dyDescent="0.25"/>
  <cols>
    <col min="1" max="1" width="22.140625" customWidth="1"/>
    <col min="2" max="2" width="13" customWidth="1"/>
    <col min="3" max="3" width="22.5703125" customWidth="1"/>
    <col min="4" max="4" width="13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4</v>
      </c>
      <c r="B2">
        <v>40</v>
      </c>
      <c r="C2">
        <v>27</v>
      </c>
      <c r="D2">
        <f>B2-C2</f>
        <v>13</v>
      </c>
    </row>
    <row r="3" spans="1:5" x14ac:dyDescent="0.25">
      <c r="A3" t="s">
        <v>5</v>
      </c>
      <c r="B3">
        <v>45</v>
      </c>
      <c r="C3">
        <v>31</v>
      </c>
      <c r="D3">
        <f>B3-C3</f>
        <v>14</v>
      </c>
    </row>
    <row r="4" spans="1:5" x14ac:dyDescent="0.25">
      <c r="A4" t="s">
        <v>6</v>
      </c>
      <c r="B4">
        <v>60</v>
      </c>
      <c r="C4">
        <v>44</v>
      </c>
      <c r="D4">
        <f>B4-C4</f>
        <v>16</v>
      </c>
    </row>
    <row r="5" spans="1:5" x14ac:dyDescent="0.25">
      <c r="A5" t="s">
        <v>7</v>
      </c>
      <c r="B5">
        <v>8</v>
      </c>
      <c r="C5">
        <v>6</v>
      </c>
      <c r="D5">
        <f>B5-C5</f>
        <v>2</v>
      </c>
    </row>
    <row r="7" spans="1:5" x14ac:dyDescent="0.25">
      <c r="A7" t="s">
        <v>8</v>
      </c>
      <c r="B7" t="s">
        <v>4</v>
      </c>
      <c r="C7" t="s">
        <v>5</v>
      </c>
      <c r="D7" t="s">
        <v>6</v>
      </c>
      <c r="E7" t="s">
        <v>7</v>
      </c>
    </row>
    <row r="8" spans="1:5" x14ac:dyDescent="0.25">
      <c r="A8" t="s">
        <v>9</v>
      </c>
      <c r="B8">
        <v>10</v>
      </c>
      <c r="C8">
        <v>24</v>
      </c>
      <c r="D8">
        <v>14</v>
      </c>
      <c r="E8">
        <v>6</v>
      </c>
    </row>
    <row r="9" spans="1:5" x14ac:dyDescent="0.25">
      <c r="A9" t="s">
        <v>10</v>
      </c>
      <c r="C9">
        <v>25</v>
      </c>
      <c r="D9">
        <v>15</v>
      </c>
    </row>
    <row r="10" spans="1:5" x14ac:dyDescent="0.25">
      <c r="A10" t="s">
        <v>26</v>
      </c>
      <c r="C10">
        <v>15</v>
      </c>
      <c r="D10">
        <v>25</v>
      </c>
    </row>
    <row r="11" spans="1:5" x14ac:dyDescent="0.25">
      <c r="A11" t="s">
        <v>11</v>
      </c>
      <c r="E11">
        <v>10</v>
      </c>
    </row>
    <row r="12" spans="1:5" x14ac:dyDescent="0.25">
      <c r="A12" t="s">
        <v>12</v>
      </c>
      <c r="B12">
        <v>600</v>
      </c>
      <c r="C12">
        <v>400</v>
      </c>
      <c r="D12">
        <v>400</v>
      </c>
      <c r="E12">
        <v>90</v>
      </c>
    </row>
    <row r="15" spans="1:5" x14ac:dyDescent="0.25">
      <c r="A15" t="s">
        <v>13</v>
      </c>
    </row>
    <row r="16" spans="1:5" x14ac:dyDescent="0.25">
      <c r="A16" t="s">
        <v>14</v>
      </c>
      <c r="B16">
        <v>504</v>
      </c>
      <c r="C16" t="s">
        <v>15</v>
      </c>
    </row>
    <row r="17" spans="1:3" x14ac:dyDescent="0.25">
      <c r="A17" t="s">
        <v>16</v>
      </c>
      <c r="B17">
        <v>50</v>
      </c>
      <c r="C17" t="s">
        <v>17</v>
      </c>
    </row>
    <row r="18" spans="1:3" x14ac:dyDescent="0.25">
      <c r="A18" t="s">
        <v>18</v>
      </c>
      <c r="B18">
        <v>30</v>
      </c>
      <c r="C18" t="s">
        <v>17</v>
      </c>
    </row>
    <row r="19" spans="1:3" x14ac:dyDescent="0.25">
      <c r="A19" t="s">
        <v>19</v>
      </c>
      <c r="B19">
        <v>20</v>
      </c>
      <c r="C19" t="s">
        <v>17</v>
      </c>
    </row>
    <row r="20" spans="1:3" x14ac:dyDescent="0.25">
      <c r="A20" t="s">
        <v>20</v>
      </c>
      <c r="B20">
        <v>800</v>
      </c>
      <c r="C20" t="s">
        <v>17</v>
      </c>
    </row>
    <row r="22" spans="1:3" x14ac:dyDescent="0.25">
      <c r="A22" t="s">
        <v>21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opLeftCell="C13" zoomScale="140" zoomScaleNormal="140" workbookViewId="0">
      <selection activeCell="E17" sqref="E17"/>
    </sheetView>
  </sheetViews>
  <sheetFormatPr defaultRowHeight="15" x14ac:dyDescent="0.25"/>
  <cols>
    <col min="1" max="1" width="2.28515625" customWidth="1"/>
    <col min="2" max="2" width="29.85546875" bestFit="1" customWidth="1"/>
    <col min="3" max="3" width="25.7109375" bestFit="1" customWidth="1"/>
    <col min="4" max="4" width="12" bestFit="1" customWidth="1"/>
    <col min="5" max="5" width="12.7109375" bestFit="1" customWidth="1"/>
    <col min="6" max="6" width="12.7109375" customWidth="1"/>
    <col min="7" max="7" width="19.140625" bestFit="1" customWidth="1"/>
    <col min="8" max="9" width="12" bestFit="1" customWidth="1"/>
  </cols>
  <sheetData>
    <row r="1" spans="1:9" x14ac:dyDescent="0.25">
      <c r="A1" s="1" t="s">
        <v>27</v>
      </c>
    </row>
    <row r="2" spans="1:9" x14ac:dyDescent="0.25">
      <c r="A2" s="1" t="s">
        <v>28</v>
      </c>
    </row>
    <row r="3" spans="1:9" x14ac:dyDescent="0.25">
      <c r="A3" s="1" t="s">
        <v>29</v>
      </c>
    </row>
    <row r="6" spans="1:9" ht="15.75" thickBot="1" x14ac:dyDescent="0.3">
      <c r="A6" t="s">
        <v>30</v>
      </c>
    </row>
    <row r="7" spans="1:9" x14ac:dyDescent="0.25">
      <c r="B7" s="4"/>
      <c r="C7" s="4"/>
      <c r="D7" s="4" t="s">
        <v>33</v>
      </c>
      <c r="E7" s="4" t="s">
        <v>35</v>
      </c>
      <c r="F7" s="4"/>
      <c r="G7" s="4" t="s">
        <v>37</v>
      </c>
      <c r="H7" s="4" t="s">
        <v>39</v>
      </c>
      <c r="I7" s="4" t="s">
        <v>39</v>
      </c>
    </row>
    <row r="8" spans="1:9" ht="15.75" thickBot="1" x14ac:dyDescent="0.3">
      <c r="B8" s="5" t="s">
        <v>31</v>
      </c>
      <c r="C8" s="5" t="s">
        <v>32</v>
      </c>
      <c r="D8" s="5" t="s">
        <v>34</v>
      </c>
      <c r="E8" s="5" t="s">
        <v>36</v>
      </c>
      <c r="F8" s="5"/>
      <c r="G8" s="5" t="s">
        <v>38</v>
      </c>
      <c r="H8" s="5" t="s">
        <v>40</v>
      </c>
      <c r="I8" s="5" t="s">
        <v>41</v>
      </c>
    </row>
    <row r="9" spans="1:9" x14ac:dyDescent="0.25">
      <c r="B9" s="2" t="s">
        <v>47</v>
      </c>
      <c r="C9" s="2" t="s">
        <v>48</v>
      </c>
      <c r="D9" s="2">
        <v>366.18556701030934</v>
      </c>
      <c r="E9" s="2">
        <v>0</v>
      </c>
      <c r="F9" s="2"/>
      <c r="G9" s="2">
        <v>13</v>
      </c>
      <c r="H9" s="2">
        <v>3.5000000000000009</v>
      </c>
      <c r="I9" s="2">
        <v>4.8018018018018029</v>
      </c>
    </row>
    <row r="10" spans="1:9" x14ac:dyDescent="0.25">
      <c r="B10" s="2" t="s">
        <v>49</v>
      </c>
      <c r="C10" s="2" t="s">
        <v>50</v>
      </c>
      <c r="D10" s="2">
        <v>626.80412371134014</v>
      </c>
      <c r="E10" s="2">
        <v>0</v>
      </c>
      <c r="F10" s="2"/>
      <c r="G10" s="2">
        <v>14</v>
      </c>
      <c r="H10" s="2">
        <v>11.999999999999996</v>
      </c>
      <c r="I10" s="2">
        <v>0.78962962962963035</v>
      </c>
    </row>
    <row r="11" spans="1:9" x14ac:dyDescent="0.25">
      <c r="B11" s="2" t="s">
        <v>51</v>
      </c>
      <c r="C11" s="2" t="s">
        <v>52</v>
      </c>
      <c r="D11" s="2">
        <v>823.91752577319585</v>
      </c>
      <c r="E11" s="2">
        <v>0</v>
      </c>
      <c r="F11" s="2"/>
      <c r="G11" s="2">
        <v>16</v>
      </c>
      <c r="H11" s="2">
        <v>1.3160493827160507</v>
      </c>
      <c r="I11" s="2">
        <v>5.0769230769230758</v>
      </c>
    </row>
    <row r="12" spans="1:9" ht="15.75" thickBot="1" x14ac:dyDescent="0.3">
      <c r="B12" s="3" t="s">
        <v>53</v>
      </c>
      <c r="C12" s="3" t="s">
        <v>54</v>
      </c>
      <c r="D12" s="3">
        <v>0</v>
      </c>
      <c r="E12" s="3">
        <v>-0.27474226804123736</v>
      </c>
      <c r="F12" s="3"/>
      <c r="G12" s="3">
        <v>2</v>
      </c>
      <c r="H12" s="3">
        <v>0.27474226804123736</v>
      </c>
      <c r="I12" s="3">
        <v>1E+30</v>
      </c>
    </row>
    <row r="14" spans="1:9" ht="15.75" thickBot="1" x14ac:dyDescent="0.3">
      <c r="A14" t="s">
        <v>42</v>
      </c>
    </row>
    <row r="15" spans="1:9" x14ac:dyDescent="0.25">
      <c r="B15" s="4"/>
      <c r="C15" s="4"/>
      <c r="D15" s="4" t="s">
        <v>33</v>
      </c>
      <c r="E15" s="4" t="s">
        <v>43</v>
      </c>
      <c r="F15" s="4"/>
      <c r="G15" s="4" t="s">
        <v>45</v>
      </c>
      <c r="H15" s="4" t="s">
        <v>39</v>
      </c>
      <c r="I15" s="4" t="s">
        <v>39</v>
      </c>
    </row>
    <row r="16" spans="1:9" ht="15.75" thickBot="1" x14ac:dyDescent="0.3">
      <c r="B16" s="5" t="s">
        <v>31</v>
      </c>
      <c r="C16" s="5" t="s">
        <v>32</v>
      </c>
      <c r="D16" s="5" t="s">
        <v>34</v>
      </c>
      <c r="E16" s="5" t="s">
        <v>44</v>
      </c>
      <c r="F16" s="5"/>
      <c r="G16" s="5" t="s">
        <v>46</v>
      </c>
      <c r="H16" s="5" t="s">
        <v>40</v>
      </c>
      <c r="I16" s="5" t="s">
        <v>41</v>
      </c>
    </row>
    <row r="17" spans="2:9" x14ac:dyDescent="0.25">
      <c r="B17" s="2" t="s">
        <v>55</v>
      </c>
      <c r="C17" s="2" t="s">
        <v>56</v>
      </c>
      <c r="D17" s="2">
        <v>30240</v>
      </c>
      <c r="E17" s="2">
        <v>7.2164948453608269E-2</v>
      </c>
      <c r="F17" s="2">
        <f>E17*60*8*21</f>
        <v>727.42268041237139</v>
      </c>
      <c r="G17" s="2">
        <v>30240</v>
      </c>
      <c r="H17" s="2">
        <v>17760</v>
      </c>
      <c r="I17" s="2">
        <v>8106.6666666666652</v>
      </c>
    </row>
    <row r="18" spans="2:9" x14ac:dyDescent="0.25">
      <c r="B18" s="2" t="s">
        <v>57</v>
      </c>
      <c r="C18" s="2" t="s">
        <v>58</v>
      </c>
      <c r="D18" s="2">
        <v>28028.865979381444</v>
      </c>
      <c r="E18" s="2">
        <v>0</v>
      </c>
      <c r="F18" s="2"/>
      <c r="G18" s="2">
        <v>50000</v>
      </c>
      <c r="H18" s="2">
        <v>1E+30</v>
      </c>
      <c r="I18" s="2">
        <v>21971.134020618556</v>
      </c>
    </row>
    <row r="19" spans="2:9" x14ac:dyDescent="0.25">
      <c r="B19" s="2" t="s">
        <v>59</v>
      </c>
      <c r="C19" s="2" t="s">
        <v>60</v>
      </c>
      <c r="D19" s="2">
        <v>30000</v>
      </c>
      <c r="E19" s="2">
        <v>0.27216494845360822</v>
      </c>
      <c r="F19" s="2">
        <f>E19*1000</f>
        <v>272.16494845360825</v>
      </c>
      <c r="G19" s="2">
        <v>30000</v>
      </c>
      <c r="H19" s="2">
        <v>17760.000000000004</v>
      </c>
      <c r="I19" s="2">
        <v>15369.230769230768</v>
      </c>
    </row>
    <row r="20" spans="2:9" x14ac:dyDescent="0.25">
      <c r="B20" s="2" t="s">
        <v>61</v>
      </c>
      <c r="C20" s="2" t="s">
        <v>62</v>
      </c>
      <c r="D20" s="2">
        <v>0</v>
      </c>
      <c r="E20" s="2">
        <v>0</v>
      </c>
      <c r="F20" s="2"/>
      <c r="G20" s="2">
        <v>20000</v>
      </c>
      <c r="H20" s="2">
        <v>1E+30</v>
      </c>
      <c r="I20" s="2">
        <v>20000</v>
      </c>
    </row>
    <row r="21" spans="2:9" ht="15.75" thickBot="1" x14ac:dyDescent="0.3">
      <c r="B21" s="3" t="s">
        <v>63</v>
      </c>
      <c r="C21" s="3" t="s">
        <v>64</v>
      </c>
      <c r="D21" s="3">
        <v>800000</v>
      </c>
      <c r="E21" s="3">
        <v>2.0463917525773197E-2</v>
      </c>
      <c r="F21" s="3">
        <f>E21*1000</f>
        <v>20.463917525773198</v>
      </c>
      <c r="G21" s="3">
        <v>800000</v>
      </c>
      <c r="H21" s="3">
        <v>486399.99999999994</v>
      </c>
      <c r="I21" s="3">
        <v>182153.84615384619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30" zoomScaleNormal="130" workbookViewId="0">
      <selection activeCell="B2" sqref="B2:E2"/>
    </sheetView>
  </sheetViews>
  <sheetFormatPr defaultRowHeight="15" x14ac:dyDescent="0.25"/>
  <cols>
    <col min="1" max="1" width="17.28515625" bestFit="1" customWidth="1"/>
    <col min="7" max="7" width="26.28515625" customWidth="1"/>
  </cols>
  <sheetData>
    <row r="1" spans="1:7" x14ac:dyDescent="0.25">
      <c r="B1" t="str">
        <f>INPUT!B7</f>
        <v>Chléb</v>
      </c>
      <c r="C1" t="str">
        <f>INPUT!C7</f>
        <v>Vánočka</v>
      </c>
      <c r="D1" t="str">
        <f>INPUT!D7</f>
        <v>Mazanec</v>
      </c>
      <c r="E1" t="str">
        <f>INPUT!E7</f>
        <v>Loupák</v>
      </c>
      <c r="F1" t="s">
        <v>22</v>
      </c>
      <c r="G1" t="s">
        <v>23</v>
      </c>
    </row>
    <row r="2" spans="1:7" x14ac:dyDescent="0.25">
      <c r="A2" t="s">
        <v>24</v>
      </c>
      <c r="B2">
        <v>366.18556701030934</v>
      </c>
      <c r="C2">
        <v>626.80412371134014</v>
      </c>
      <c r="D2">
        <v>823.91752577319585</v>
      </c>
      <c r="E2">
        <v>0</v>
      </c>
    </row>
    <row r="3" spans="1:7" x14ac:dyDescent="0.25">
      <c r="A3" t="s">
        <v>25</v>
      </c>
      <c r="B3">
        <f>INPUT!D2</f>
        <v>13</v>
      </c>
      <c r="C3">
        <f>INPUT!D3</f>
        <v>14</v>
      </c>
      <c r="D3">
        <f>INPUT!D4</f>
        <v>16</v>
      </c>
      <c r="E3">
        <f>INPUT!D5</f>
        <v>2</v>
      </c>
      <c r="F3">
        <f>B3*B2+C3*C2+D3*D2+E3*E2</f>
        <v>26718.350515463917</v>
      </c>
    </row>
    <row r="5" spans="1:7" x14ac:dyDescent="0.25">
      <c r="A5" t="str">
        <f>INPUT!A8</f>
        <v>Čas (minuty)</v>
      </c>
      <c r="B5">
        <f>INPUT!B8</f>
        <v>10</v>
      </c>
      <c r="C5">
        <f>INPUT!C8</f>
        <v>24</v>
      </c>
      <c r="D5">
        <f>INPUT!D8</f>
        <v>14</v>
      </c>
      <c r="E5">
        <f>INPUT!E8</f>
        <v>6</v>
      </c>
      <c r="F5">
        <f>$B$2*B5+$C$2*C5+$D$2*D5+$E$2*E5</f>
        <v>30240</v>
      </c>
      <c r="G5">
        <f>60*INPUT!B16</f>
        <v>30240</v>
      </c>
    </row>
    <row r="6" spans="1:7" x14ac:dyDescent="0.25">
      <c r="A6" t="str">
        <f>INPUT!A9</f>
        <v>Hrozinky (gramy)</v>
      </c>
      <c r="B6">
        <f>INPUT!B9</f>
        <v>0</v>
      </c>
      <c r="C6">
        <f>INPUT!C9</f>
        <v>25</v>
      </c>
      <c r="D6">
        <f>INPUT!D9</f>
        <v>15</v>
      </c>
      <c r="E6">
        <f>INPUT!E9</f>
        <v>0</v>
      </c>
      <c r="F6">
        <f t="shared" ref="F6:F9" si="0">$B$2*B6+$C$2*C6+$D$2*D6+$E$2*E6</f>
        <v>28028.865979381444</v>
      </c>
      <c r="G6">
        <f>1000*INPUT!B17</f>
        <v>50000</v>
      </c>
    </row>
    <row r="7" spans="1:7" x14ac:dyDescent="0.25">
      <c r="A7" t="str">
        <f>INPUT!A10</f>
        <v>Mandle (gramy)</v>
      </c>
      <c r="B7">
        <f>INPUT!B10</f>
        <v>0</v>
      </c>
      <c r="C7">
        <f>INPUT!C10</f>
        <v>15</v>
      </c>
      <c r="D7">
        <f>INPUT!D10</f>
        <v>25</v>
      </c>
      <c r="E7">
        <f>INPUT!E10</f>
        <v>0</v>
      </c>
      <c r="F7">
        <f t="shared" si="0"/>
        <v>30000</v>
      </c>
      <c r="G7">
        <f>1000*INPUT!B18</f>
        <v>30000</v>
      </c>
    </row>
    <row r="8" spans="1:7" x14ac:dyDescent="0.25">
      <c r="A8" t="str">
        <f>INPUT!A11</f>
        <v>Mák (gramy)</v>
      </c>
      <c r="B8">
        <f>INPUT!B11</f>
        <v>0</v>
      </c>
      <c r="C8">
        <f>INPUT!C11</f>
        <v>0</v>
      </c>
      <c r="D8">
        <f>INPUT!D11</f>
        <v>0</v>
      </c>
      <c r="E8">
        <f>INPUT!E11</f>
        <v>10</v>
      </c>
      <c r="F8">
        <f t="shared" si="0"/>
        <v>0</v>
      </c>
      <c r="G8">
        <f>1000*INPUT!B19</f>
        <v>20000</v>
      </c>
    </row>
    <row r="9" spans="1:7" x14ac:dyDescent="0.25">
      <c r="A9" t="str">
        <f>INPUT!A12</f>
        <v>Mouka (gramy)</v>
      </c>
      <c r="B9">
        <f>INPUT!B12</f>
        <v>600</v>
      </c>
      <c r="C9">
        <f>INPUT!C12</f>
        <v>400</v>
      </c>
      <c r="D9">
        <f>INPUT!D12</f>
        <v>400</v>
      </c>
      <c r="E9">
        <f>INPUT!E12</f>
        <v>90</v>
      </c>
      <c r="F9">
        <f t="shared" si="0"/>
        <v>800000</v>
      </c>
      <c r="G9">
        <f>1000*INPUT!B20</f>
        <v>800000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INPUT</vt:lpstr>
      <vt:lpstr>Citlivostní sestava 1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2021-12-10T09:30:22Z</dcterms:created>
  <dcterms:modified xsi:type="dcterms:W3CDTF">2021-12-10T10:43:54Z</dcterms:modified>
</cp:coreProperties>
</file>