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drawings/drawing2.xml" ContentType="application/vnd.openxmlformats-officedocument.drawing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drawings/drawing3.xml" ContentType="application/vnd.openxmlformats-officedocument.drawing+xml"/>
  <Override PartName="/xl/ink/ink22.xml" ContentType="application/inkml+xml"/>
  <Override PartName="/xl/ink/ink23.xml" ContentType="application/inkml+xml"/>
  <Override PartName="/xl/ink/ink2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sikm\Downloads\"/>
    </mc:Choice>
  </mc:AlternateContent>
  <xr:revisionPtr revIDLastSave="0" documentId="13_ncr:1_{C9A619CF-F5FE-4A27-92ED-CA7002212B46}" xr6:coauthVersionLast="47" xr6:coauthVersionMax="47" xr10:uidLastSave="{00000000-0000-0000-0000-000000000000}"/>
  <bookViews>
    <workbookView xWindow="-19320" yWindow="-1605" windowWidth="19440" windowHeight="15000" activeTab="2" xr2:uid="{D40B176A-124A-46E6-BEF9-9E984DD52C62}"/>
  </bookViews>
  <sheets>
    <sheet name="plnaK01" sheetId="1" r:id="rId1"/>
    <sheet name="List6" sheetId="6" r:id="rId2"/>
    <sheet name="Ekvivalence (2)" sheetId="7" r:id="rId3"/>
    <sheet name="List8" sheetId="8" r:id="rId4"/>
    <sheet name="plnaK02" sheetId="2" r:id="rId5"/>
    <sheet name="List3" sheetId="3" r:id="rId6"/>
    <sheet name="Ekvivalence" sheetId="4" r:id="rId7"/>
    <sheet name="List5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8" l="1"/>
  <c r="J5" i="7"/>
  <c r="E13" i="7"/>
  <c r="C13" i="7"/>
  <c r="E6" i="6"/>
  <c r="F11" i="6"/>
  <c r="F12" i="6"/>
  <c r="F13" i="6"/>
  <c r="F14" i="6"/>
  <c r="F15" i="6"/>
  <c r="F16" i="6"/>
  <c r="F17" i="6"/>
  <c r="F18" i="6"/>
  <c r="F19" i="6"/>
  <c r="F10" i="6"/>
  <c r="F20" i="6" s="1"/>
  <c r="F5" i="6"/>
  <c r="F6" i="6"/>
  <c r="F7" i="6"/>
  <c r="E8" i="6"/>
  <c r="E17" i="6"/>
  <c r="E12" i="6"/>
  <c r="E16" i="6"/>
  <c r="E11" i="6"/>
  <c r="D11" i="6"/>
  <c r="D12" i="6"/>
  <c r="D13" i="6"/>
  <c r="D19" i="6"/>
  <c r="D10" i="6"/>
  <c r="D5" i="6"/>
  <c r="D6" i="6"/>
  <c r="D7" i="6"/>
  <c r="C20" i="6"/>
  <c r="C8" i="6"/>
  <c r="B20" i="6"/>
  <c r="B8" i="6"/>
  <c r="D4" i="6"/>
  <c r="F4" i="6" s="1"/>
  <c r="C7" i="4"/>
  <c r="J8" i="4"/>
  <c r="J5" i="4"/>
  <c r="E19" i="2"/>
  <c r="F19" i="2" s="1"/>
  <c r="F14" i="2"/>
  <c r="F15" i="2" s="1"/>
  <c r="F5" i="2"/>
  <c r="F4" i="2"/>
  <c r="F6" i="2"/>
  <c r="F7" i="2"/>
  <c r="F8" i="2"/>
  <c r="F10" i="2"/>
  <c r="F11" i="2"/>
  <c r="F12" i="2"/>
  <c r="F13" i="2"/>
  <c r="F16" i="2"/>
  <c r="F17" i="2"/>
  <c r="F18" i="2"/>
  <c r="F20" i="2"/>
  <c r="F2" i="2"/>
  <c r="E20" i="2"/>
  <c r="E8" i="2"/>
  <c r="E4" i="2"/>
  <c r="E12" i="2"/>
  <c r="E11" i="2"/>
  <c r="E10" i="2"/>
  <c r="E7" i="2"/>
  <c r="E5" i="2"/>
  <c r="C5" i="2"/>
  <c r="D5" i="2"/>
  <c r="C14" i="2"/>
  <c r="D14" i="2"/>
  <c r="D15" i="2" s="1"/>
  <c r="F3" i="2"/>
  <c r="D18" i="2"/>
  <c r="D19" i="2"/>
  <c r="D17" i="2"/>
  <c r="D3" i="2"/>
  <c r="D4" i="2"/>
  <c r="D6" i="2"/>
  <c r="D7" i="2"/>
  <c r="D8" i="2"/>
  <c r="D10" i="2"/>
  <c r="D11" i="2"/>
  <c r="D12" i="2"/>
  <c r="D13" i="2"/>
  <c r="D2" i="2"/>
  <c r="B15" i="2"/>
  <c r="C19" i="2"/>
  <c r="C15" i="2"/>
  <c r="B19" i="2"/>
  <c r="B14" i="2"/>
  <c r="B5" i="2"/>
  <c r="F8" i="6" l="1"/>
  <c r="E20" i="6"/>
  <c r="E21" i="6"/>
  <c r="C21" i="6"/>
  <c r="F21" i="6"/>
  <c r="D20" i="6"/>
  <c r="D8" i="6"/>
  <c r="B21" i="6"/>
  <c r="E14" i="2"/>
  <c r="E15" i="2" s="1"/>
  <c r="D21" i="6" l="1"/>
</calcChain>
</file>

<file path=xl/sharedStrings.xml><?xml version="1.0" encoding="utf-8"?>
<sst xmlns="http://schemas.openxmlformats.org/spreadsheetml/2006/main" count="128" uniqueCount="57">
  <si>
    <t>Alfa</t>
  </si>
  <si>
    <t>Rozvaha</t>
  </si>
  <si>
    <t>DM</t>
  </si>
  <si>
    <t>ZK</t>
  </si>
  <si>
    <t>Fin. Investice v Beta</t>
  </si>
  <si>
    <t>Kumul. Výdělky</t>
  </si>
  <si>
    <t>OA</t>
  </si>
  <si>
    <t>Zisk</t>
  </si>
  <si>
    <t>Závazky</t>
  </si>
  <si>
    <t>Celkem</t>
  </si>
  <si>
    <t>Výsledovka</t>
  </si>
  <si>
    <t>Náklady</t>
  </si>
  <si>
    <t>Výnosy</t>
  </si>
  <si>
    <t>Beta</t>
  </si>
  <si>
    <t>Alfa vlastní 60% Bety</t>
  </si>
  <si>
    <t>Položka</t>
  </si>
  <si>
    <t>Součet</t>
  </si>
  <si>
    <t>Úpravy</t>
  </si>
  <si>
    <t>Konsolidace</t>
  </si>
  <si>
    <t>Fin. Investice</t>
  </si>
  <si>
    <t>Kumul. HV</t>
  </si>
  <si>
    <t>Zisk B U O</t>
  </si>
  <si>
    <t>Menšin. ZK</t>
  </si>
  <si>
    <t>Menšin. Kumul. HV</t>
  </si>
  <si>
    <t>Menšin. Zisk  B U O</t>
  </si>
  <si>
    <t>Záv.</t>
  </si>
  <si>
    <t>Celkem A</t>
  </si>
  <si>
    <t>Celekm P.</t>
  </si>
  <si>
    <t>HV</t>
  </si>
  <si>
    <t>Menšinový podíl HV</t>
  </si>
  <si>
    <t>Kontrola</t>
  </si>
  <si>
    <t>Beta půjčila Alfě 1200</t>
  </si>
  <si>
    <t>1.</t>
  </si>
  <si>
    <t>Beta má pohl.</t>
  </si>
  <si>
    <t>Alfa má závazek</t>
  </si>
  <si>
    <t>2.</t>
  </si>
  <si>
    <t>Alfa prodala betě matriál se ziskem 300</t>
  </si>
  <si>
    <t>D</t>
  </si>
  <si>
    <t>M vlastní 25% D</t>
  </si>
  <si>
    <t>1. M koupila podíl v D (25%) za 5 000 000</t>
  </si>
  <si>
    <t>Hotovost</t>
  </si>
  <si>
    <t>Finanční investice</t>
  </si>
  <si>
    <t>2. D vykázala zisk 4 000 000</t>
  </si>
  <si>
    <t>HV buo</t>
  </si>
  <si>
    <t>3. D se rozhodne vyplatit na dividendách 30 % zisku</t>
  </si>
  <si>
    <t>3.</t>
  </si>
  <si>
    <t>Pohledávka</t>
  </si>
  <si>
    <t>4. D vyplácí dividendu převodem z účtu</t>
  </si>
  <si>
    <t>4.</t>
  </si>
  <si>
    <t>Konsolidační tabulka</t>
  </si>
  <si>
    <t>Úprava</t>
  </si>
  <si>
    <t>Fin Investice</t>
  </si>
  <si>
    <t>Celkem P</t>
  </si>
  <si>
    <t>Minorit ZK</t>
  </si>
  <si>
    <t>Minorit HV min</t>
  </si>
  <si>
    <t>Minorit HV BUO</t>
  </si>
  <si>
    <t>Alfa prodala Betě materiál a vydělala na tom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</si>
</sst>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8" formatCode="_-* #,##0.00\ _K_č_-;\-* #,##0.00\ _K_č_-;_-* &quot;-&quot;??\ _K_č_-;_-@_-"/>
    <numFmt numFmtId="170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name val="Arial"/>
    </font>
    <font>
      <sz val="14"/>
      <color rgb="FF000000"/>
      <name val="Calibri"/>
    </font>
    <font>
      <b/>
      <sz val="14"/>
      <color rgb="FF000000"/>
      <name val="Calibri"/>
    </font>
    <font>
      <sz val="11"/>
      <color rgb="FF00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 wrapText="1" readingOrder="1"/>
    </xf>
    <xf numFmtId="0" fontId="4" fillId="0" borderId="2" xfId="0" applyFont="1" applyBorder="1" applyAlignment="1">
      <alignment horizontal="left" wrapText="1" readingOrder="1"/>
    </xf>
    <xf numFmtId="0" fontId="3" fillId="0" borderId="3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left" wrapText="1" readingOrder="1"/>
    </xf>
    <xf numFmtId="0" fontId="3" fillId="0" borderId="5" xfId="0" applyFont="1" applyBorder="1" applyAlignment="1">
      <alignment horizontal="right" wrapText="1" readingOrder="1"/>
    </xf>
    <xf numFmtId="0" fontId="3" fillId="0" borderId="5" xfId="0" applyFont="1" applyBorder="1" applyAlignment="1">
      <alignment horizontal="left" wrapText="1" readingOrder="1"/>
    </xf>
    <xf numFmtId="0" fontId="3" fillId="0" borderId="6" xfId="0" applyFont="1" applyBorder="1" applyAlignment="1">
      <alignment horizontal="right" wrapText="1" readingOrder="1"/>
    </xf>
    <xf numFmtId="0" fontId="3" fillId="0" borderId="7" xfId="0" applyFont="1" applyBorder="1" applyAlignment="1">
      <alignment horizontal="left" wrapText="1" readingOrder="1"/>
    </xf>
    <xf numFmtId="0" fontId="3" fillId="0" borderId="8" xfId="0" applyFont="1" applyBorder="1" applyAlignment="1">
      <alignment horizontal="right" wrapText="1" readingOrder="1"/>
    </xf>
    <xf numFmtId="0" fontId="3" fillId="0" borderId="8" xfId="0" applyFont="1" applyBorder="1" applyAlignment="1">
      <alignment horizontal="left" wrapText="1" readingOrder="1"/>
    </xf>
    <xf numFmtId="0" fontId="3" fillId="0" borderId="9" xfId="0" applyFont="1" applyBorder="1" applyAlignment="1">
      <alignment horizontal="right" wrapText="1" readingOrder="1"/>
    </xf>
    <xf numFmtId="0" fontId="2" fillId="0" borderId="10" xfId="0" applyFont="1" applyBorder="1" applyAlignment="1">
      <alignment wrapText="1"/>
    </xf>
    <xf numFmtId="0" fontId="3" fillId="0" borderId="9" xfId="0" applyFont="1" applyBorder="1" applyAlignment="1">
      <alignment horizontal="left" wrapText="1" readingOrder="1"/>
    </xf>
    <xf numFmtId="0" fontId="5" fillId="0" borderId="0" xfId="0" applyFont="1" applyAlignment="1">
      <alignment horizontal="left" vertical="center" readingOrder="1"/>
    </xf>
    <xf numFmtId="0" fontId="6" fillId="0" borderId="0" xfId="0" applyFont="1"/>
    <xf numFmtId="0" fontId="7" fillId="0" borderId="15" xfId="0" applyFont="1" applyBorder="1" applyAlignment="1">
      <alignment horizontal="right" wrapText="1" readingOrder="1"/>
    </xf>
    <xf numFmtId="0" fontId="3" fillId="0" borderId="15" xfId="0" applyFont="1" applyBorder="1" applyAlignment="1">
      <alignment horizontal="right" wrapText="1" readingOrder="1"/>
    </xf>
    <xf numFmtId="0" fontId="6" fillId="0" borderId="15" xfId="0" applyFont="1" applyBorder="1"/>
    <xf numFmtId="0" fontId="7" fillId="0" borderId="18" xfId="0" applyFont="1" applyBorder="1" applyAlignment="1">
      <alignment horizontal="right" wrapText="1" readingOrder="1"/>
    </xf>
    <xf numFmtId="0" fontId="3" fillId="0" borderId="18" xfId="0" applyFont="1" applyBorder="1" applyAlignment="1">
      <alignment horizontal="right" wrapText="1" readingOrder="1"/>
    </xf>
    <xf numFmtId="0" fontId="6" fillId="0" borderId="18" xfId="0" applyFont="1" applyBorder="1"/>
    <xf numFmtId="0" fontId="3" fillId="0" borderId="20" xfId="0" applyFont="1" applyBorder="1" applyAlignment="1">
      <alignment horizontal="right" wrapText="1" readingOrder="1"/>
    </xf>
    <xf numFmtId="0" fontId="6" fillId="0" borderId="20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3" fillId="0" borderId="25" xfId="0" applyFont="1" applyBorder="1" applyAlignment="1">
      <alignment horizontal="right" wrapText="1" readingOrder="1"/>
    </xf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8" fillId="0" borderId="0" xfId="0" applyFont="1"/>
    <xf numFmtId="0" fontId="9" fillId="0" borderId="0" xfId="0" applyFont="1"/>
    <xf numFmtId="0" fontId="9" fillId="0" borderId="36" xfId="0" applyFon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7" xfId="0" applyBorder="1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168" fontId="0" fillId="0" borderId="0" xfId="0" applyNumberFormat="1"/>
    <xf numFmtId="0" fontId="0" fillId="0" borderId="40" xfId="0" applyBorder="1"/>
    <xf numFmtId="0" fontId="0" fillId="0" borderId="0" xfId="0" applyBorder="1"/>
    <xf numFmtId="43" fontId="0" fillId="0" borderId="0" xfId="1" applyFont="1" applyBorder="1"/>
    <xf numFmtId="0" fontId="0" fillId="0" borderId="41" xfId="0" applyBorder="1"/>
    <xf numFmtId="168" fontId="0" fillId="0" borderId="37" xfId="0" applyNumberFormat="1" applyBorder="1"/>
    <xf numFmtId="44" fontId="0" fillId="0" borderId="0" xfId="2" applyFont="1"/>
    <xf numFmtId="0" fontId="10" fillId="0" borderId="0" xfId="0" applyFont="1" applyFill="1" applyBorder="1" applyAlignment="1">
      <alignment horizontal="left" wrapText="1" readingOrder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14" xfId="0" applyFont="1" applyBorder="1" applyAlignment="1">
      <alignment horizontal="left" wrapText="1" readingOrder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0" fillId="0" borderId="22" xfId="0" applyFont="1" applyFill="1" applyBorder="1" applyAlignment="1">
      <alignment horizontal="left" wrapText="1" readingOrder="1"/>
    </xf>
    <xf numFmtId="0" fontId="10" fillId="0" borderId="17" xfId="0" applyFont="1" applyBorder="1" applyAlignment="1">
      <alignment horizontal="left" wrapText="1" readingOrder="1"/>
    </xf>
    <xf numFmtId="0" fontId="9" fillId="0" borderId="0" xfId="0" applyFont="1" applyAlignment="1">
      <alignment horizontal="left"/>
    </xf>
    <xf numFmtId="170" fontId="0" fillId="0" borderId="0" xfId="1" applyNumberFormat="1" applyFont="1"/>
    <xf numFmtId="170" fontId="0" fillId="0" borderId="0" xfId="0" applyNumberFormat="1"/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customXml" Target="../ink/ink15.xml"/><Relationship Id="rId18" Type="http://schemas.openxmlformats.org/officeDocument/2006/relationships/image" Target="../media/image17.png"/><Relationship Id="rId26" Type="http://schemas.openxmlformats.org/officeDocument/2006/relationships/image" Target="../media/image21.png"/><Relationship Id="rId3" Type="http://schemas.openxmlformats.org/officeDocument/2006/relationships/customXml" Target="../ink/ink10.xml"/><Relationship Id="rId21" Type="http://schemas.openxmlformats.org/officeDocument/2006/relationships/customXml" Target="../ink/ink19.xml"/><Relationship Id="rId7" Type="http://schemas.openxmlformats.org/officeDocument/2006/relationships/customXml" Target="../ink/ink12.xml"/><Relationship Id="rId12" Type="http://schemas.openxmlformats.org/officeDocument/2006/relationships/image" Target="../media/image14.png"/><Relationship Id="rId17" Type="http://schemas.openxmlformats.org/officeDocument/2006/relationships/customXml" Target="../ink/ink17.xml"/><Relationship Id="rId25" Type="http://schemas.openxmlformats.org/officeDocument/2006/relationships/customXml" Target="../ink/ink21.xml"/><Relationship Id="rId2" Type="http://schemas.openxmlformats.org/officeDocument/2006/relationships/image" Target="../media/image9.png"/><Relationship Id="rId16" Type="http://schemas.openxmlformats.org/officeDocument/2006/relationships/image" Target="../media/image16.png"/><Relationship Id="rId20" Type="http://schemas.openxmlformats.org/officeDocument/2006/relationships/image" Target="../media/image18.png"/><Relationship Id="rId1" Type="http://schemas.openxmlformats.org/officeDocument/2006/relationships/customXml" Target="../ink/ink9.xml"/><Relationship Id="rId6" Type="http://schemas.openxmlformats.org/officeDocument/2006/relationships/image" Target="../media/image11.png"/><Relationship Id="rId11" Type="http://schemas.openxmlformats.org/officeDocument/2006/relationships/customXml" Target="../ink/ink14.xml"/><Relationship Id="rId24" Type="http://schemas.openxmlformats.org/officeDocument/2006/relationships/image" Target="../media/image20.png"/><Relationship Id="rId5" Type="http://schemas.openxmlformats.org/officeDocument/2006/relationships/customXml" Target="../ink/ink11.xml"/><Relationship Id="rId15" Type="http://schemas.openxmlformats.org/officeDocument/2006/relationships/customXml" Target="../ink/ink16.xml"/><Relationship Id="rId23" Type="http://schemas.openxmlformats.org/officeDocument/2006/relationships/customXml" Target="../ink/ink20.xml"/><Relationship Id="rId10" Type="http://schemas.openxmlformats.org/officeDocument/2006/relationships/image" Target="../media/image13.png"/><Relationship Id="rId19" Type="http://schemas.openxmlformats.org/officeDocument/2006/relationships/customXml" Target="../ink/ink18.xml"/><Relationship Id="rId4" Type="http://schemas.openxmlformats.org/officeDocument/2006/relationships/image" Target="../media/image10.png"/><Relationship Id="rId9" Type="http://schemas.openxmlformats.org/officeDocument/2006/relationships/customXml" Target="../ink/ink13.xml"/><Relationship Id="rId14" Type="http://schemas.openxmlformats.org/officeDocument/2006/relationships/image" Target="../media/image15.png"/><Relationship Id="rId22" Type="http://schemas.openxmlformats.org/officeDocument/2006/relationships/image" Target="../media/image1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23.xml"/><Relationship Id="rId2" Type="http://schemas.openxmlformats.org/officeDocument/2006/relationships/image" Target="../media/image1.png"/><Relationship Id="rId1" Type="http://schemas.openxmlformats.org/officeDocument/2006/relationships/customXml" Target="../ink/ink22.xml"/><Relationship Id="rId6" Type="http://schemas.openxmlformats.org/officeDocument/2006/relationships/image" Target="../media/image23.png"/><Relationship Id="rId5" Type="http://schemas.openxmlformats.org/officeDocument/2006/relationships/customXml" Target="../ink/ink24.xml"/><Relationship Id="rId4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83177</xdr:colOff>
      <xdr:row>0</xdr:row>
      <xdr:rowOff>53280</xdr:rowOff>
    </xdr:from>
    <xdr:to>
      <xdr:col>5</xdr:col>
      <xdr:colOff>101897</xdr:colOff>
      <xdr:row>18</xdr:row>
      <xdr:rowOff>154800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F2B7356D-825A-4A4E-AACC-2A0468F4CE5E}"/>
                </a:ext>
              </a:extLst>
            </xdr14:cNvPr>
            <xdr14:cNvContentPartPr/>
          </xdr14:nvContentPartPr>
          <xdr14:nvPr macro=""/>
          <xdr14:xfrm>
            <a:off x="3422880" y="53280"/>
            <a:ext cx="18720" cy="3530520"/>
          </xdr14:xfrm>
        </xdr:contentPart>
      </mc:Choice>
      <mc:Fallback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F2B7356D-825A-4A4E-AACC-2A0468F4CE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413880" y="44280"/>
              <a:ext cx="36360" cy="3548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863019</xdr:colOff>
      <xdr:row>4</xdr:row>
      <xdr:rowOff>184080</xdr:rowOff>
    </xdr:from>
    <xdr:to>
      <xdr:col>10</xdr:col>
      <xdr:colOff>261891</xdr:colOff>
      <xdr:row>5</xdr:row>
      <xdr:rowOff>6180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5" name="Rukopis 4">
              <a:extLst>
                <a:ext uri="{FF2B5EF4-FFF2-40B4-BE49-F238E27FC236}">
                  <a16:creationId xmlns:a16="http://schemas.microsoft.com/office/drawing/2014/main" id="{E3621BBE-A69B-4321-A2E9-72C2B77386BE}"/>
                </a:ext>
              </a:extLst>
            </xdr14:cNvPr>
            <xdr14:cNvContentPartPr/>
          </xdr14:nvContentPartPr>
          <xdr14:nvPr macro=""/>
          <xdr14:xfrm>
            <a:off x="4655160" y="946080"/>
            <a:ext cx="1815840" cy="12600"/>
          </xdr14:xfrm>
        </xdr:contentPart>
      </mc:Choice>
      <mc:Fallback>
        <xdr:pic>
          <xdr:nvPicPr>
            <xdr:cNvPr id="5" name="Rukopis 4">
              <a:extLst>
                <a:ext uri="{FF2B5EF4-FFF2-40B4-BE49-F238E27FC236}">
                  <a16:creationId xmlns:a16="http://schemas.microsoft.com/office/drawing/2014/main" id="{E3621BBE-A69B-4321-A2E9-72C2B77386BE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646160" y="937440"/>
              <a:ext cx="1833480" cy="30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339291</xdr:colOff>
      <xdr:row>6</xdr:row>
      <xdr:rowOff>64800</xdr:rowOff>
    </xdr:from>
    <xdr:to>
      <xdr:col>10</xdr:col>
      <xdr:colOff>486891</xdr:colOff>
      <xdr:row>7</xdr:row>
      <xdr:rowOff>69420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11" name="Rukopis 10">
              <a:extLst>
                <a:ext uri="{FF2B5EF4-FFF2-40B4-BE49-F238E27FC236}">
                  <a16:creationId xmlns:a16="http://schemas.microsoft.com/office/drawing/2014/main" id="{94A16DBF-4E4D-436D-91C7-DB6D784A9CC8}"/>
                </a:ext>
              </a:extLst>
            </xdr14:cNvPr>
            <xdr14:cNvContentPartPr/>
          </xdr14:nvContentPartPr>
          <xdr14:nvPr macro=""/>
          <xdr14:xfrm>
            <a:off x="6548400" y="1207800"/>
            <a:ext cx="147600" cy="195120"/>
          </xdr14:xfrm>
        </xdr:contentPart>
      </mc:Choice>
      <mc:Fallback>
        <xdr:pic>
          <xdr:nvPicPr>
            <xdr:cNvPr id="11" name="Rukopis 10">
              <a:extLst>
                <a:ext uri="{FF2B5EF4-FFF2-40B4-BE49-F238E27FC236}">
                  <a16:creationId xmlns:a16="http://schemas.microsoft.com/office/drawing/2014/main" id="{94A16DBF-4E4D-436D-91C7-DB6D784A9CC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6539422" y="1199160"/>
              <a:ext cx="165197" cy="212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196371</xdr:colOff>
      <xdr:row>1</xdr:row>
      <xdr:rowOff>160500</xdr:rowOff>
    </xdr:from>
    <xdr:to>
      <xdr:col>10</xdr:col>
      <xdr:colOff>584091</xdr:colOff>
      <xdr:row>3</xdr:row>
      <xdr:rowOff>7020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12" name="Rukopis 11">
              <a:extLst>
                <a:ext uri="{FF2B5EF4-FFF2-40B4-BE49-F238E27FC236}">
                  <a16:creationId xmlns:a16="http://schemas.microsoft.com/office/drawing/2014/main" id="{2E3CF55B-9FA2-4DD3-B010-B5BA898102D7}"/>
                </a:ext>
              </a:extLst>
            </xdr14:cNvPr>
            <xdr14:cNvContentPartPr/>
          </xdr14:nvContentPartPr>
          <xdr14:nvPr macro=""/>
          <xdr14:xfrm>
            <a:off x="6405480" y="351000"/>
            <a:ext cx="387720" cy="227520"/>
          </xdr14:xfrm>
        </xdr:contentPart>
      </mc:Choice>
      <mc:Fallback>
        <xdr:pic>
          <xdr:nvPicPr>
            <xdr:cNvPr id="12" name="Rukopis 11">
              <a:extLst>
                <a:ext uri="{FF2B5EF4-FFF2-40B4-BE49-F238E27FC236}">
                  <a16:creationId xmlns:a16="http://schemas.microsoft.com/office/drawing/2014/main" id="{2E3CF55B-9FA2-4DD3-B010-B5BA898102D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396488" y="342000"/>
              <a:ext cx="405344" cy="245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905361</xdr:colOff>
      <xdr:row>4</xdr:row>
      <xdr:rowOff>64560</xdr:rowOff>
    </xdr:from>
    <xdr:to>
      <xdr:col>10</xdr:col>
      <xdr:colOff>219051</xdr:colOff>
      <xdr:row>7</xdr:row>
      <xdr:rowOff>43860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15" name="Rukopis 14">
              <a:extLst>
                <a:ext uri="{FF2B5EF4-FFF2-40B4-BE49-F238E27FC236}">
                  <a16:creationId xmlns:a16="http://schemas.microsoft.com/office/drawing/2014/main" id="{5BF6FBEA-76E1-4189-A49D-E23741E247BD}"/>
                </a:ext>
              </a:extLst>
            </xdr14:cNvPr>
            <xdr14:cNvContentPartPr/>
          </xdr14:nvContentPartPr>
          <xdr14:nvPr macro=""/>
          <xdr14:xfrm>
            <a:off x="6066720" y="826560"/>
            <a:ext cx="361440" cy="550800"/>
          </xdr14:xfrm>
        </xdr:contentPart>
      </mc:Choice>
      <mc:Fallback>
        <xdr:pic>
          <xdr:nvPicPr>
            <xdr:cNvPr id="15" name="Rukopis 14">
              <a:extLst>
                <a:ext uri="{FF2B5EF4-FFF2-40B4-BE49-F238E27FC236}">
                  <a16:creationId xmlns:a16="http://schemas.microsoft.com/office/drawing/2014/main" id="{5BF6FBEA-76E1-4189-A49D-E23741E247B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058080" y="817914"/>
              <a:ext cx="379080" cy="56845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910401</xdr:colOff>
      <xdr:row>7</xdr:row>
      <xdr:rowOff>94260</xdr:rowOff>
    </xdr:from>
    <xdr:to>
      <xdr:col>10</xdr:col>
      <xdr:colOff>30411</xdr:colOff>
      <xdr:row>8</xdr:row>
      <xdr:rowOff>111120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18" name="Rukopis 17">
              <a:extLst>
                <a:ext uri="{FF2B5EF4-FFF2-40B4-BE49-F238E27FC236}">
                  <a16:creationId xmlns:a16="http://schemas.microsoft.com/office/drawing/2014/main" id="{A2CCB3E2-A402-459A-98FD-F1CED4F662E5}"/>
                </a:ext>
              </a:extLst>
            </xdr14:cNvPr>
            <xdr14:cNvContentPartPr/>
          </xdr14:nvContentPartPr>
          <xdr14:nvPr macro=""/>
          <xdr14:xfrm>
            <a:off x="6071760" y="1427760"/>
            <a:ext cx="167760" cy="207360"/>
          </xdr14:xfrm>
        </xdr:contentPart>
      </mc:Choice>
      <mc:Fallback>
        <xdr:pic>
          <xdr:nvPicPr>
            <xdr:cNvPr id="18" name="Rukopis 17">
              <a:extLst>
                <a:ext uri="{FF2B5EF4-FFF2-40B4-BE49-F238E27FC236}">
                  <a16:creationId xmlns:a16="http://schemas.microsoft.com/office/drawing/2014/main" id="{A2CCB3E2-A402-459A-98FD-F1CED4F662E5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063120" y="1418760"/>
              <a:ext cx="185400" cy="225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261510</xdr:colOff>
      <xdr:row>11</xdr:row>
      <xdr:rowOff>17700</xdr:rowOff>
    </xdr:from>
    <xdr:to>
      <xdr:col>7</xdr:col>
      <xdr:colOff>797499</xdr:colOff>
      <xdr:row>11</xdr:row>
      <xdr:rowOff>18060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19" name="Rukopis 18">
              <a:extLst>
                <a:ext uri="{FF2B5EF4-FFF2-40B4-BE49-F238E27FC236}">
                  <a16:creationId xmlns:a16="http://schemas.microsoft.com/office/drawing/2014/main" id="{608203DF-550E-43CA-A1EC-26F246E7D082}"/>
                </a:ext>
              </a:extLst>
            </xdr14:cNvPr>
            <xdr14:cNvContentPartPr/>
          </xdr14:nvContentPartPr>
          <xdr14:nvPr macro=""/>
          <xdr14:xfrm>
            <a:off x="3785760" y="2113200"/>
            <a:ext cx="803880" cy="360"/>
          </xdr14:xfrm>
        </xdr:contentPart>
      </mc:Choice>
      <mc:Fallback>
        <xdr:pic>
          <xdr:nvPicPr>
            <xdr:cNvPr id="19" name="Rukopis 18">
              <a:extLst>
                <a:ext uri="{FF2B5EF4-FFF2-40B4-BE49-F238E27FC236}">
                  <a16:creationId xmlns:a16="http://schemas.microsoft.com/office/drawing/2014/main" id="{608203DF-550E-43CA-A1EC-26F246E7D08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3777120" y="2104200"/>
              <a:ext cx="82152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154230</xdr:colOff>
      <xdr:row>11</xdr:row>
      <xdr:rowOff>11580</xdr:rowOff>
    </xdr:from>
    <xdr:to>
      <xdr:col>9</xdr:col>
      <xdr:colOff>235761</xdr:colOff>
      <xdr:row>18</xdr:row>
      <xdr:rowOff>12960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22" name="Rukopis 21">
              <a:extLst>
                <a:ext uri="{FF2B5EF4-FFF2-40B4-BE49-F238E27FC236}">
                  <a16:creationId xmlns:a16="http://schemas.microsoft.com/office/drawing/2014/main" id="{C4099D6C-847F-4121-998B-1B48F03C3B48}"/>
                </a:ext>
              </a:extLst>
            </xdr14:cNvPr>
            <xdr14:cNvContentPartPr/>
          </xdr14:nvContentPartPr>
          <xdr14:nvPr macro=""/>
          <xdr14:xfrm>
            <a:off x="3678480" y="2107080"/>
            <a:ext cx="1718640" cy="1334880"/>
          </xdr14:xfrm>
        </xdr:contentPart>
      </mc:Choice>
      <mc:Fallback>
        <xdr:pic>
          <xdr:nvPicPr>
            <xdr:cNvPr id="22" name="Rukopis 21">
              <a:extLst>
                <a:ext uri="{FF2B5EF4-FFF2-40B4-BE49-F238E27FC236}">
                  <a16:creationId xmlns:a16="http://schemas.microsoft.com/office/drawing/2014/main" id="{C4099D6C-847F-4121-998B-1B48F03C3B48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3669840" y="2098080"/>
              <a:ext cx="1736280" cy="13525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228120</xdr:colOff>
      <xdr:row>3</xdr:row>
      <xdr:rowOff>28260</xdr:rowOff>
    </xdr:from>
    <xdr:to>
      <xdr:col>15</xdr:col>
      <xdr:colOff>480240</xdr:colOff>
      <xdr:row>16</xdr:row>
      <xdr:rowOff>85800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0" name="Rukopis 19">
              <a:extLst>
                <a:ext uri="{FF2B5EF4-FFF2-40B4-BE49-F238E27FC236}">
                  <a16:creationId xmlns:a16="http://schemas.microsoft.com/office/drawing/2014/main" id="{EE9096D1-26A6-4C3C-8E2F-8E6BA8AC879D}"/>
                </a:ext>
              </a:extLst>
            </xdr14:cNvPr>
            <xdr14:cNvContentPartPr/>
          </xdr14:nvContentPartPr>
          <xdr14:nvPr macro=""/>
          <xdr14:xfrm>
            <a:off x="837720" y="599760"/>
            <a:ext cx="8786520" cy="2534040"/>
          </xdr14:xfrm>
        </xdr:contentPart>
      </mc:Choice>
      <mc:Fallback>
        <xdr:pic>
          <xdr:nvPicPr>
            <xdr:cNvPr id="20" name="Rukopis 19">
              <a:extLst>
                <a:ext uri="{FF2B5EF4-FFF2-40B4-BE49-F238E27FC236}">
                  <a16:creationId xmlns:a16="http://schemas.microsoft.com/office/drawing/2014/main" id="{EE9096D1-26A6-4C3C-8E2F-8E6BA8AC879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29080" y="590761"/>
              <a:ext cx="8804160" cy="255167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369960</xdr:colOff>
      <xdr:row>11</xdr:row>
      <xdr:rowOff>20220</xdr:rowOff>
    </xdr:from>
    <xdr:to>
      <xdr:col>17</xdr:col>
      <xdr:colOff>217560</xdr:colOff>
      <xdr:row>12</xdr:row>
      <xdr:rowOff>135360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24" name="Rukopis 23">
              <a:extLst>
                <a:ext uri="{FF2B5EF4-FFF2-40B4-BE49-F238E27FC236}">
                  <a16:creationId xmlns:a16="http://schemas.microsoft.com/office/drawing/2014/main" id="{8369183C-CCDB-4030-9E62-6C52C87ED812}"/>
                </a:ext>
              </a:extLst>
            </xdr14:cNvPr>
            <xdr14:cNvContentPartPr/>
          </xdr14:nvContentPartPr>
          <xdr14:nvPr macro=""/>
          <xdr14:xfrm>
            <a:off x="10123560" y="2115720"/>
            <a:ext cx="457200" cy="305640"/>
          </xdr14:xfrm>
        </xdr:contentPart>
      </mc:Choice>
      <mc:Fallback>
        <xdr:pic>
          <xdr:nvPicPr>
            <xdr:cNvPr id="24" name="Rukopis 23">
              <a:extLst>
                <a:ext uri="{FF2B5EF4-FFF2-40B4-BE49-F238E27FC236}">
                  <a16:creationId xmlns:a16="http://schemas.microsoft.com/office/drawing/2014/main" id="{8369183C-CCDB-4030-9E62-6C52C87ED812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0114920" y="2106720"/>
              <a:ext cx="474840" cy="323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94800</xdr:colOff>
      <xdr:row>22</xdr:row>
      <xdr:rowOff>27480</xdr:rowOff>
    </xdr:from>
    <xdr:to>
      <xdr:col>6</xdr:col>
      <xdr:colOff>330480</xdr:colOff>
      <xdr:row>26</xdr:row>
      <xdr:rowOff>27960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27" name="Rukopis 26">
              <a:extLst>
                <a:ext uri="{FF2B5EF4-FFF2-40B4-BE49-F238E27FC236}">
                  <a16:creationId xmlns:a16="http://schemas.microsoft.com/office/drawing/2014/main" id="{7C6942EB-226C-4A0A-8ABA-2D9E082210CB}"/>
                </a:ext>
              </a:extLst>
            </xdr14:cNvPr>
            <xdr14:cNvContentPartPr/>
          </xdr14:nvContentPartPr>
          <xdr14:nvPr macro=""/>
          <xdr14:xfrm>
            <a:off x="1314000" y="4218480"/>
            <a:ext cx="2674080" cy="762480"/>
          </xdr14:xfrm>
        </xdr:contentPart>
      </mc:Choice>
      <mc:Fallback>
        <xdr:pic>
          <xdr:nvPicPr>
            <xdr:cNvPr id="27" name="Rukopis 26">
              <a:extLst>
                <a:ext uri="{FF2B5EF4-FFF2-40B4-BE49-F238E27FC236}">
                  <a16:creationId xmlns:a16="http://schemas.microsoft.com/office/drawing/2014/main" id="{7C6942EB-226C-4A0A-8ABA-2D9E082210CB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305360" y="4209480"/>
              <a:ext cx="2691720" cy="780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485280</xdr:colOff>
      <xdr:row>21</xdr:row>
      <xdr:rowOff>189900</xdr:rowOff>
    </xdr:from>
    <xdr:to>
      <xdr:col>13</xdr:col>
      <xdr:colOff>315240</xdr:colOff>
      <xdr:row>26</xdr:row>
      <xdr:rowOff>152520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30" name="Rukopis 29">
              <a:extLst>
                <a:ext uri="{FF2B5EF4-FFF2-40B4-BE49-F238E27FC236}">
                  <a16:creationId xmlns:a16="http://schemas.microsoft.com/office/drawing/2014/main" id="{BA92AE0E-6C8D-4DBD-9C6B-6DF74983421E}"/>
                </a:ext>
              </a:extLst>
            </xdr14:cNvPr>
            <xdr14:cNvContentPartPr/>
          </xdr14:nvContentPartPr>
          <xdr14:nvPr macro=""/>
          <xdr14:xfrm>
            <a:off x="5971680" y="4190400"/>
            <a:ext cx="2268360" cy="915120"/>
          </xdr14:xfrm>
        </xdr:contentPart>
      </mc:Choice>
      <mc:Fallback>
        <xdr:pic>
          <xdr:nvPicPr>
            <xdr:cNvPr id="30" name="Rukopis 29">
              <a:extLst>
                <a:ext uri="{FF2B5EF4-FFF2-40B4-BE49-F238E27FC236}">
                  <a16:creationId xmlns:a16="http://schemas.microsoft.com/office/drawing/2014/main" id="{BA92AE0E-6C8D-4DBD-9C6B-6DF74983421E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963040" y="4181757"/>
              <a:ext cx="2286000" cy="93276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161400</xdr:colOff>
      <xdr:row>20</xdr:row>
      <xdr:rowOff>77280</xdr:rowOff>
    </xdr:from>
    <xdr:to>
      <xdr:col>11</xdr:col>
      <xdr:colOff>350400</xdr:colOff>
      <xdr:row>21</xdr:row>
      <xdr:rowOff>134820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36" name="Rukopis 35">
              <a:extLst>
                <a:ext uri="{FF2B5EF4-FFF2-40B4-BE49-F238E27FC236}">
                  <a16:creationId xmlns:a16="http://schemas.microsoft.com/office/drawing/2014/main" id="{77447DE3-3915-40B0-969E-C84C908BBF1E}"/>
                </a:ext>
              </a:extLst>
            </xdr14:cNvPr>
            <xdr14:cNvContentPartPr/>
          </xdr14:nvContentPartPr>
          <xdr14:nvPr macro=""/>
          <xdr14:xfrm>
            <a:off x="6867000" y="3887280"/>
            <a:ext cx="189000" cy="248040"/>
          </xdr14:xfrm>
        </xdr:contentPart>
      </mc:Choice>
      <mc:Fallback>
        <xdr:pic>
          <xdr:nvPicPr>
            <xdr:cNvPr id="36" name="Rukopis 35">
              <a:extLst>
                <a:ext uri="{FF2B5EF4-FFF2-40B4-BE49-F238E27FC236}">
                  <a16:creationId xmlns:a16="http://schemas.microsoft.com/office/drawing/2014/main" id="{77447DE3-3915-40B0-969E-C84C908BBF1E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858360" y="3878640"/>
              <a:ext cx="206640" cy="265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256680</xdr:colOff>
      <xdr:row>20</xdr:row>
      <xdr:rowOff>161160</xdr:rowOff>
    </xdr:from>
    <xdr:to>
      <xdr:col>3</xdr:col>
      <xdr:colOff>510120</xdr:colOff>
      <xdr:row>21</xdr:row>
      <xdr:rowOff>137700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37" name="Rukopis 36">
              <a:extLst>
                <a:ext uri="{FF2B5EF4-FFF2-40B4-BE49-F238E27FC236}">
                  <a16:creationId xmlns:a16="http://schemas.microsoft.com/office/drawing/2014/main" id="{F862BBFC-A45B-437B-B0B4-2BF12FEE7D39}"/>
                </a:ext>
              </a:extLst>
            </xdr14:cNvPr>
            <xdr14:cNvContentPartPr/>
          </xdr14:nvContentPartPr>
          <xdr14:nvPr macro=""/>
          <xdr14:xfrm>
            <a:off x="2085480" y="3971160"/>
            <a:ext cx="253440" cy="167040"/>
          </xdr14:xfrm>
        </xdr:contentPart>
      </mc:Choice>
      <mc:Fallback>
        <xdr:pic>
          <xdr:nvPicPr>
            <xdr:cNvPr id="37" name="Rukopis 36">
              <a:extLst>
                <a:ext uri="{FF2B5EF4-FFF2-40B4-BE49-F238E27FC236}">
                  <a16:creationId xmlns:a16="http://schemas.microsoft.com/office/drawing/2014/main" id="{F862BBFC-A45B-437B-B0B4-2BF12FEE7D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2076840" y="3962160"/>
              <a:ext cx="271080" cy="184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526200</xdr:colOff>
      <xdr:row>24</xdr:row>
      <xdr:rowOff>19080</xdr:rowOff>
    </xdr:from>
    <xdr:to>
      <xdr:col>11</xdr:col>
      <xdr:colOff>334560</xdr:colOff>
      <xdr:row>24</xdr:row>
      <xdr:rowOff>187920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48" name="Rukopis 47">
              <a:extLst>
                <a:ext uri="{FF2B5EF4-FFF2-40B4-BE49-F238E27FC236}">
                  <a16:creationId xmlns:a16="http://schemas.microsoft.com/office/drawing/2014/main" id="{22E816CB-520F-45F9-96A6-DE6010877BA3}"/>
                </a:ext>
              </a:extLst>
            </xdr14:cNvPr>
            <xdr14:cNvContentPartPr/>
          </xdr14:nvContentPartPr>
          <xdr14:nvPr macro=""/>
          <xdr14:xfrm>
            <a:off x="6622200" y="4591080"/>
            <a:ext cx="417960" cy="168840"/>
          </xdr14:xfrm>
        </xdr:contentPart>
      </mc:Choice>
      <mc:Fallback>
        <xdr:pic>
          <xdr:nvPicPr>
            <xdr:cNvPr id="48" name="Rukopis 47">
              <a:extLst>
                <a:ext uri="{FF2B5EF4-FFF2-40B4-BE49-F238E27FC236}">
                  <a16:creationId xmlns:a16="http://schemas.microsoft.com/office/drawing/2014/main" id="{22E816CB-520F-45F9-96A6-DE6010877BA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6613567" y="4582080"/>
              <a:ext cx="435585" cy="186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266160</xdr:colOff>
      <xdr:row>23</xdr:row>
      <xdr:rowOff>56940</xdr:rowOff>
    </xdr:from>
    <xdr:to>
      <xdr:col>9</xdr:col>
      <xdr:colOff>59040</xdr:colOff>
      <xdr:row>25</xdr:row>
      <xdr:rowOff>46380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49" name="Rukopis 48">
              <a:extLst>
                <a:ext uri="{FF2B5EF4-FFF2-40B4-BE49-F238E27FC236}">
                  <a16:creationId xmlns:a16="http://schemas.microsoft.com/office/drawing/2014/main" id="{8B4E6AD7-AB4E-4D12-8D3D-B79A8F64C8E4}"/>
                </a:ext>
              </a:extLst>
            </xdr14:cNvPr>
            <xdr14:cNvContentPartPr/>
          </xdr14:nvContentPartPr>
          <xdr14:nvPr macro=""/>
          <xdr14:xfrm>
            <a:off x="3314160" y="4438440"/>
            <a:ext cx="2231280" cy="370440"/>
          </xdr14:xfrm>
        </xdr:contentPart>
      </mc:Choice>
      <mc:Fallback>
        <xdr:pic>
          <xdr:nvPicPr>
            <xdr:cNvPr id="49" name="Rukopis 48">
              <a:extLst>
                <a:ext uri="{FF2B5EF4-FFF2-40B4-BE49-F238E27FC236}">
                  <a16:creationId xmlns:a16="http://schemas.microsoft.com/office/drawing/2014/main" id="{8B4E6AD7-AB4E-4D12-8D3D-B79A8F64C8E4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3305520" y="4429440"/>
              <a:ext cx="2248920" cy="388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161400</xdr:colOff>
      <xdr:row>22</xdr:row>
      <xdr:rowOff>140880</xdr:rowOff>
    </xdr:from>
    <xdr:to>
      <xdr:col>4</xdr:col>
      <xdr:colOff>159360</xdr:colOff>
      <xdr:row>23</xdr:row>
      <xdr:rowOff>114180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59" name="Rukopis 58">
              <a:extLst>
                <a:ext uri="{FF2B5EF4-FFF2-40B4-BE49-F238E27FC236}">
                  <a16:creationId xmlns:a16="http://schemas.microsoft.com/office/drawing/2014/main" id="{3516FCBB-8A2F-4B9C-BE03-975B61FE496E}"/>
                </a:ext>
              </a:extLst>
            </xdr14:cNvPr>
            <xdr14:cNvContentPartPr/>
          </xdr14:nvContentPartPr>
          <xdr14:nvPr macro=""/>
          <xdr14:xfrm>
            <a:off x="1380600" y="4331880"/>
            <a:ext cx="1217160" cy="163800"/>
          </xdr14:xfrm>
        </xdr:contentPart>
      </mc:Choice>
      <mc:Fallback>
        <xdr:pic>
          <xdr:nvPicPr>
            <xdr:cNvPr id="59" name="Rukopis 58">
              <a:extLst>
                <a:ext uri="{FF2B5EF4-FFF2-40B4-BE49-F238E27FC236}">
                  <a16:creationId xmlns:a16="http://schemas.microsoft.com/office/drawing/2014/main" id="{3516FCBB-8A2F-4B9C-BE03-975B61FE496E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371960" y="4323259"/>
              <a:ext cx="1234800" cy="181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474720</xdr:colOff>
      <xdr:row>18</xdr:row>
      <xdr:rowOff>149400</xdr:rowOff>
    </xdr:from>
    <xdr:to>
      <xdr:col>10</xdr:col>
      <xdr:colOff>560040</xdr:colOff>
      <xdr:row>27</xdr:row>
      <xdr:rowOff>135900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63" name="Rukopis 62">
              <a:extLst>
                <a:ext uri="{FF2B5EF4-FFF2-40B4-BE49-F238E27FC236}">
                  <a16:creationId xmlns:a16="http://schemas.microsoft.com/office/drawing/2014/main" id="{072D66A2-4885-418B-BCBA-40D64E7E4CE2}"/>
                </a:ext>
              </a:extLst>
            </xdr14:cNvPr>
            <xdr14:cNvContentPartPr/>
          </xdr14:nvContentPartPr>
          <xdr14:nvPr macro=""/>
          <xdr14:xfrm>
            <a:off x="1084320" y="3578400"/>
            <a:ext cx="5571720" cy="1701000"/>
          </xdr14:xfrm>
        </xdr:contentPart>
      </mc:Choice>
      <mc:Fallback>
        <xdr:pic>
          <xdr:nvPicPr>
            <xdr:cNvPr id="63" name="Rukopis 62">
              <a:extLst>
                <a:ext uri="{FF2B5EF4-FFF2-40B4-BE49-F238E27FC236}">
                  <a16:creationId xmlns:a16="http://schemas.microsoft.com/office/drawing/2014/main" id="{072D66A2-4885-418B-BCBA-40D64E7E4CE2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075680" y="3569400"/>
              <a:ext cx="5589360" cy="1718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153720</xdr:colOff>
      <xdr:row>23</xdr:row>
      <xdr:rowOff>76020</xdr:rowOff>
    </xdr:from>
    <xdr:to>
      <xdr:col>17</xdr:col>
      <xdr:colOff>534720</xdr:colOff>
      <xdr:row>25</xdr:row>
      <xdr:rowOff>57900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69" name="Rukopis 68">
              <a:extLst>
                <a:ext uri="{FF2B5EF4-FFF2-40B4-BE49-F238E27FC236}">
                  <a16:creationId xmlns:a16="http://schemas.microsoft.com/office/drawing/2014/main" id="{8931B70B-2FCA-4DDA-8A9D-08D5E07D0344}"/>
                </a:ext>
              </a:extLst>
            </xdr14:cNvPr>
            <xdr14:cNvContentPartPr/>
          </xdr14:nvContentPartPr>
          <xdr14:nvPr macro=""/>
          <xdr14:xfrm>
            <a:off x="9297720" y="4457520"/>
            <a:ext cx="1600200" cy="362880"/>
          </xdr14:xfrm>
        </xdr:contentPart>
      </mc:Choice>
      <mc:Fallback>
        <xdr:pic>
          <xdr:nvPicPr>
            <xdr:cNvPr id="69" name="Rukopis 68">
              <a:extLst>
                <a:ext uri="{FF2B5EF4-FFF2-40B4-BE49-F238E27FC236}">
                  <a16:creationId xmlns:a16="http://schemas.microsoft.com/office/drawing/2014/main" id="{8931B70B-2FCA-4DDA-8A9D-08D5E07D0344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9289080" y="4448520"/>
              <a:ext cx="1617840" cy="380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397200</xdr:colOff>
      <xdr:row>9</xdr:row>
      <xdr:rowOff>36540</xdr:rowOff>
    </xdr:from>
    <xdr:to>
      <xdr:col>17</xdr:col>
      <xdr:colOff>256800</xdr:colOff>
      <xdr:row>13</xdr:row>
      <xdr:rowOff>163380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70" name="Rukopis 69">
              <a:extLst>
                <a:ext uri="{FF2B5EF4-FFF2-40B4-BE49-F238E27FC236}">
                  <a16:creationId xmlns:a16="http://schemas.microsoft.com/office/drawing/2014/main" id="{5B27C4C5-2364-47F4-B705-1D5040E3E00B}"/>
                </a:ext>
              </a:extLst>
            </xdr14:cNvPr>
            <xdr14:cNvContentPartPr/>
          </xdr14:nvContentPartPr>
          <xdr14:nvPr macro=""/>
          <xdr14:xfrm>
            <a:off x="8931600" y="1751040"/>
            <a:ext cx="1688400" cy="888840"/>
          </xdr14:xfrm>
        </xdr:contentPart>
      </mc:Choice>
      <mc:Fallback>
        <xdr:pic>
          <xdr:nvPicPr>
            <xdr:cNvPr id="70" name="Rukopis 69">
              <a:extLst>
                <a:ext uri="{FF2B5EF4-FFF2-40B4-BE49-F238E27FC236}">
                  <a16:creationId xmlns:a16="http://schemas.microsoft.com/office/drawing/2014/main" id="{5B27C4C5-2364-47F4-B705-1D5040E3E00B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8922960" y="1742040"/>
              <a:ext cx="1706040" cy="906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18600</xdr:colOff>
      <xdr:row>13</xdr:row>
      <xdr:rowOff>190380</xdr:rowOff>
    </xdr:from>
    <xdr:to>
      <xdr:col>16</xdr:col>
      <xdr:colOff>289680</xdr:colOff>
      <xdr:row>21</xdr:row>
      <xdr:rowOff>138420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73" name="Rukopis 72">
              <a:extLst>
                <a:ext uri="{FF2B5EF4-FFF2-40B4-BE49-F238E27FC236}">
                  <a16:creationId xmlns:a16="http://schemas.microsoft.com/office/drawing/2014/main" id="{4EBA9580-C607-417F-97F2-9B559B8E338D}"/>
                </a:ext>
              </a:extLst>
            </xdr14:cNvPr>
            <xdr14:cNvContentPartPr/>
          </xdr14:nvContentPartPr>
          <xdr14:nvPr macro=""/>
          <xdr14:xfrm>
            <a:off x="9772200" y="2666880"/>
            <a:ext cx="271080" cy="1472040"/>
          </xdr14:xfrm>
        </xdr:contentPart>
      </mc:Choice>
      <mc:Fallback>
        <xdr:pic>
          <xdr:nvPicPr>
            <xdr:cNvPr id="73" name="Rukopis 72">
              <a:extLst>
                <a:ext uri="{FF2B5EF4-FFF2-40B4-BE49-F238E27FC236}">
                  <a16:creationId xmlns:a16="http://schemas.microsoft.com/office/drawing/2014/main" id="{4EBA9580-C607-417F-97F2-9B559B8E338D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9763560" y="2657882"/>
              <a:ext cx="288720" cy="1489676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83177</xdr:colOff>
      <xdr:row>0</xdr:row>
      <xdr:rowOff>53280</xdr:rowOff>
    </xdr:from>
    <xdr:to>
      <xdr:col>5</xdr:col>
      <xdr:colOff>101897</xdr:colOff>
      <xdr:row>18</xdr:row>
      <xdr:rowOff>154800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E8F3FCD2-A11C-40F6-8683-777C4AEBF75C}"/>
                </a:ext>
              </a:extLst>
            </xdr14:cNvPr>
            <xdr14:cNvContentPartPr/>
          </xdr14:nvContentPartPr>
          <xdr14:nvPr macro=""/>
          <xdr14:xfrm>
            <a:off x="3422880" y="53280"/>
            <a:ext cx="18720" cy="3530520"/>
          </xdr14:xfrm>
        </xdr:contentPart>
      </mc:Choice>
      <mc:Fallback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E8F3FCD2-A11C-40F6-8683-777C4AEBF75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413880" y="44280"/>
              <a:ext cx="36360" cy="3548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285457</xdr:colOff>
      <xdr:row>2</xdr:row>
      <xdr:rowOff>127680</xdr:rowOff>
    </xdr:from>
    <xdr:to>
      <xdr:col>11</xdr:col>
      <xdr:colOff>56958</xdr:colOff>
      <xdr:row>3</xdr:row>
      <xdr:rowOff>164700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7" name="Rukopis 6">
              <a:extLst>
                <a:ext uri="{FF2B5EF4-FFF2-40B4-BE49-F238E27FC236}">
                  <a16:creationId xmlns:a16="http://schemas.microsoft.com/office/drawing/2014/main" id="{20E8DB91-B04C-4B2B-96EA-5780A876461B}"/>
                </a:ext>
              </a:extLst>
            </xdr14:cNvPr>
            <xdr14:cNvContentPartPr/>
          </xdr14:nvContentPartPr>
          <xdr14:nvPr macro=""/>
          <xdr14:xfrm>
            <a:off x="6500520" y="508680"/>
            <a:ext cx="378720" cy="227520"/>
          </xdr14:xfrm>
        </xdr:contentPart>
      </mc:Choice>
      <mc:Fallback>
        <xdr:pic>
          <xdr:nvPicPr>
            <xdr:cNvPr id="7" name="Rukopis 6">
              <a:extLst>
                <a:ext uri="{FF2B5EF4-FFF2-40B4-BE49-F238E27FC236}">
                  <a16:creationId xmlns:a16="http://schemas.microsoft.com/office/drawing/2014/main" id="{20E8DB91-B04C-4B2B-96EA-5780A876461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491888" y="500040"/>
              <a:ext cx="396343" cy="245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885727</xdr:colOff>
      <xdr:row>4</xdr:row>
      <xdr:rowOff>82200</xdr:rowOff>
    </xdr:from>
    <xdr:to>
      <xdr:col>10</xdr:col>
      <xdr:colOff>436657</xdr:colOff>
      <xdr:row>7</xdr:row>
      <xdr:rowOff>140700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12" name="Rukopis 11">
              <a:extLst>
                <a:ext uri="{FF2B5EF4-FFF2-40B4-BE49-F238E27FC236}">
                  <a16:creationId xmlns:a16="http://schemas.microsoft.com/office/drawing/2014/main" id="{2AA82CD8-AFD4-4B2D-9CAD-7E0AAC08A4ED}"/>
                </a:ext>
              </a:extLst>
            </xdr14:cNvPr>
            <xdr14:cNvContentPartPr/>
          </xdr14:nvContentPartPr>
          <xdr14:nvPr macro=""/>
          <xdr14:xfrm>
            <a:off x="6053040" y="844200"/>
            <a:ext cx="598680" cy="630000"/>
          </xdr14:xfrm>
        </xdr:contentPart>
      </mc:Choice>
      <mc:Fallback>
        <xdr:pic>
          <xdr:nvPicPr>
            <xdr:cNvPr id="12" name="Rukopis 11">
              <a:extLst>
                <a:ext uri="{FF2B5EF4-FFF2-40B4-BE49-F238E27FC236}">
                  <a16:creationId xmlns:a16="http://schemas.microsoft.com/office/drawing/2014/main" id="{2AA82CD8-AFD4-4B2D-9CAD-7E0AAC08A4ED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6044040" y="835205"/>
              <a:ext cx="616320" cy="64763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2:49:39.867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50 0 24575,'-17'133'0,"16"985"0,2-519 0,-17-158 0,-1 17 0,17 1323 0,9-1554 0,-1 16 0,-8-197 0,13 488 0,-7-82 0,-9-251 0,3 567 0,18-541 0,-19 2021 0,-17-2024 0,19-132-1365,-1-77-5461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4:04.181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216 23 24575,'-1'6'0,"0"-1"0,0 1 0,-1 0 0,0-1 0,0 0 0,0 1 0,-1-1 0,0 0 0,-4 7 0,-16 36 0,21-40 0,1 1 0,0 0 0,0-1 0,1 1 0,0 0 0,0-1 0,1 1 0,1 0 0,-1-1 0,1 1 0,0-1 0,1 0 0,5 11 0,4 5 0,1-2 0,1 1 0,19 20 0,-14-17 0,26 45 0,-40-62 0,-1 0 0,0 1 0,0-1 0,-1 1 0,-1 0 0,1-1 0,-2 1 0,1 0 0,-1 15 0,-2-20 0,1 0 0,-2 0 0,1-1 0,0 1 0,-1 0 0,0 0 0,0-1 0,-1 1 0,1-1 0,-1 0 0,0 0 0,0 0 0,0 0 0,-1 0 0,1-1 0,-1 1 0,0-1 0,0 0 0,0 0 0,0-1 0,-8 4 0,0 1 0,0-1 0,0-1 0,-1 0 0,1 0 0,-1-2 0,-27 5 0,32-6 0,-1-2 0,1 1 0,-1-1 0,1 0 0,-1-1 0,1 0 0,-1 0 0,1-1 0,0 0 0,0 0 0,-11-5 0,15 4 0,0 1 0,0-1 0,1 0 0,-1 0 0,1 0 0,-1 0 0,1-1 0,0 1 0,0-1 0,1 0 0,-1 0 0,1 0 0,0 0 0,0 0 0,0 0 0,1-1 0,-1 1 0,1-1 0,0 1 0,0-1 0,1 0 0,-1-5 0,1 4 0,0 0 0,0-1 0,1 1 0,0 0 0,0-1 0,0 1 0,1 0 0,0 0 0,0 0 0,1 0 0,0 1 0,0-1 0,0 0 0,0 1 0,1 0 0,0 0 0,0 0 0,0 1 0,1-1 0,0 1 0,5-4 0,14-10 0,1 2 0,0 0 0,37-15 0,-12 5 0,-3 0 0,-11 9 0,-1-3 0,-1-1 0,0-2 0,55-49 0,-85 69 0,-1-1 0,0 0 0,0 0 0,0 0 0,0 0 0,0 0 0,-1-1 0,0 1 0,0-1 0,0 1 0,-1-1 0,1 0 0,-1 0 0,0 0 0,0-7 0,-1 9 0,0-1 0,-1 1 0,1 0 0,-1 0 0,0-1 0,0 1 0,0 0 0,0 0 0,-1 0 0,1 0 0,-1 0 0,0 0 0,1 1 0,-1-1 0,-1 1 0,1-1 0,0 1 0,-1 0 0,1-1 0,-1 1 0,1 0 0,-1 1 0,-5-3 0,-3-3-85,-1 0 0,1 1-1,-1 1 1,-1 0 0,1 0-1,-1 2 1,0-1 0,0 1-1,0 1 1,0 1 0,0 0-1,0 0 1,0 1 0,-1 1-1,-12 2 1,3 3-6741</inkml:trace>
  <inkml:trace contextRef="#ctx0" brushRef="#br0" timeOffset="1238.68">560 287 24575,'-2'2'0,"-12"10"0,1 1 0,0 0 0,1 1 0,0 0 0,2 1 0,-1 0 0,2 1 0,0 0 0,-12 32 0,16-35 0,1 1 0,0-1 0,1 1 0,1 0 0,0 0 0,1-1 0,0 1 0,2 19 0,0-28 0,0 0 0,0 0 0,1 0 0,-1 0 0,1 0 0,0-1 0,0 1 0,1-1 0,-1 1 0,1-1 0,0 0 0,0 0 0,1 0 0,-1 0 0,1 0 0,0-1 0,0 0 0,0 0 0,0 0 0,0 0 0,1-1 0,-1 1 0,1-1 0,0 0 0,0-1 0,5 2 0,3 0 0,0 0 0,1-1 0,-1 0 0,0-1 0,1-1 0,-1 0 0,0-1 0,1-1 0,-1 0 0,19-5 0,-13 1 0,0 0 0,-1-1 0,0-1 0,0 0 0,-1-2 0,24-16 0,-36 21 0,0 1 0,0-1 0,0 1 0,0-1 0,-1-1 0,0 1 0,0-1 0,-1 1 0,0-1 0,0 0 0,0-1 0,0 1 0,-1 0 0,0-1 0,0 1 0,1-13 0,-1-4 0,-1-1 0,-2 1 0,-3-35 0,3 52 0,0-1 0,0 0 0,-1 1 0,0-1 0,0 1 0,0 0 0,-1 0 0,0 0 0,0 0 0,-1 0 0,0 0 0,0 1 0,0 0 0,-6-6 0,2 3 0,-1 1 0,-1-1 0,1 2 0,-1 0 0,0 0 0,-1 0 0,-17-5 0,-1 1 0,0 2 0,-1 1 0,0 2 0,0 1 0,-44-1 0,13 5-1365,36 0-5461</inkml:trace>
  <inkml:trace contextRef="#ctx0" brushRef="#br0" timeOffset="2266.74">930 526 24575,'-5'0'0,"-1"1"0,1-1 0,0 1 0,-1 1 0,1-1 0,0 1 0,0-1 0,0 1 0,0 1 0,1-1 0,-1 1 0,1 0 0,-1 0 0,1 0 0,0 0 0,0 1 0,0 0 0,1 0 0,-1 0 0,1 0 0,0 0 0,-5 9 0,4-5 0,0 0 0,1 1 0,-1-1 0,2 1 0,-1-1 0,1 1 0,0 0 0,1 0 0,0 0 0,1 0 0,0 0 0,1 15 0,0-17 0,0 0 0,1 0 0,-1 0 0,1 0 0,1 0 0,-1 0 0,1-1 0,1 1 0,-1-1 0,1 0 0,0 0 0,5 6 0,-5-8 0,0-1 0,0 1 0,1-1 0,-1 0 0,1-1 0,0 1 0,0-1 0,0 0 0,0 0 0,0 0 0,0-1 0,0 1 0,0-1 0,1-1 0,-1 1 0,11-1 0,225-5 0,-235 5 0,0-1 0,0 0 0,0 1 0,-1-2 0,1 1 0,0-1 0,0 0 0,-1 0 0,1 0 0,8-6 0,-12 6 0,0 0 0,1 0 0,-1 0 0,0-1 0,0 1 0,-1 0 0,1-1 0,0 0 0,-1 1 0,0-1 0,1 0 0,-1 0 0,0 0 0,0 0 0,-1 0 0,1 0 0,-1 0 0,1 0 0,-1 0 0,0 0 0,0 0 0,-1-4 0,0-14 0,-1 0 0,-1 0 0,-1 0 0,-1 0 0,0 0 0,-2 1 0,0 0 0,-2 0 0,0 1 0,-15-23 0,20 37 0,-2 0 0,1-1 0,-1 2 0,1-1 0,-1 1 0,0 0 0,-1 0 0,1 0 0,-1 1 0,0 0 0,0 1 0,0-1 0,-8-1 0,-14-2 0,-57-5 0,65 9 0,-387-13-1365,381 15-5461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4:11.156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1 161 24575,'621'13'0,"187"-3"0,1536-98-683,-2147 79 664,2273-78-1243,-1508 90 1701,-937-3-7105</inkml:trace>
  <inkml:trace contextRef="#ctx0" brushRef="#br0" timeOffset="1391.32">3705 188 24575,'2'3'0,"1"1"0,0 0 0,-1-1 0,0 1 0,0 0 0,0 0 0,0 0 0,-1 0 0,1 0 0,-1 0 0,0 1 0,1 8 0,0 61 0,-2-48 0,2 1124 81,-4-554-1527,2-573-5380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4:14.299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81 24575,'279'-11'0,"-86"0"0,2385-18-965,-1313 26 978,-530-10-56,249 0 1038,-763 13-2360,-176 0-5461</inkml:trace>
  <inkml:trace contextRef="#ctx0" brushRef="#br0" timeOffset="1623.17">3441 160 24575,'13'281'0,"1"-7"0,-12-104 0,-6 251 0,1-391 0,-2 0 0,-13 45 0,10-47 0,1 2 0,-5 50 0,10 379 0,5-226 0,-3-204 0,-1 5 0,1 0 0,2 0 0,13 65 0,-10-78-1365,-2-2-5461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4:20.556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134 155 24575,'0'5'0,"0"5"0,0 7 0,0 3 0,0 5 0,0 1 0,0 5 0,0 3 0,0 4 0,0 0 0,0-7-8191</inkml:trace>
  <inkml:trace contextRef="#ctx0" brushRef="#br0" timeOffset="1480.71">1 129 24575,'13'-11'0,"1"1"0,1 0 0,0 1 0,0 1 0,1 0 0,0 1 0,29-8 0,10-6 0,-43 15 0,0 1 0,1 1 0,-1 0 0,1 1 0,26-4 0,-37 7 0,0 0 0,0 0 0,0 0 0,0 0 0,0 1 0,0-1 0,0 0 0,0 1 0,-1 0 0,1-1 0,0 1 0,0 0 0,0 0 0,0 0 0,-1 0 0,1 0 0,-1 1 0,3 1 0,-2 0 0,0-1 0,-1 1 0,0 0 0,0 0 0,0-1 0,0 1 0,0 0 0,-1 0 0,1 0 0,-1 0 0,1 0 0,-1 0 0,0 0 0,-1 0 0,1 0 0,-1 5 0,-3 13 0,-1 0 0,0-1 0,-1 0 0,-2 0 0,-9 19 0,-56 95 0,44-84 0,-39 49 0,68-99 0,0 1 0,0-1 0,-1 0 0,1 1 0,0-1 0,0 1 0,0-1 0,-1 1 0,1-1 0,0 1 0,0-1 0,0 1 0,0-1 0,0 1 0,0-1 0,0 1 0,0-1 0,0 1 0,0-1 0,1 1 0,-1-1 0,0 1 0,0-1 0,0 1 0,1-1 0,-1 0 0,0 1 0,0-1 0,1 1 0,-1-1 0,0 0 0,1 1 0,-1-1 0,0 0 0,1 1 0,-1-1 0,1 0 0,-1 0 0,0 1 0,1-1 0,-1 0 0,1 0 0,-1 0 0,1 1 0,-1-1 0,1 0 0,-1 0 0,1 0 0,-1 0 0,1 0 0,-1 0 0,1 0 0,-1 0 0,1 0 0,-1 0 0,2-1 0,37 0 0,-31 1 0,254-25 0,-259 25 0,0-1 0,1 1 0,-1 0 0,0 0 0,0 0 0,1 0 0,-1 1 0,0-1 0,0 1 0,0 0 0,0 0 0,0 0 0,0 0 0,0 0 0,0 1 0,3 1 0,-5-1 0,0-1 0,0 1 0,0-1 0,-1 1 0,1 0 0,0-1 0,-1 1 0,1 0 0,-1 0 0,0-1 0,1 1 0,-1 0 0,0 0 0,0-1 0,0 1 0,-1 0 0,1 0 0,0-1 0,-1 1 0,1 0 0,-1 0 0,1-1 0,-1 1 0,0 0 0,1-1 0,-1 1 0,0-1 0,0 1 0,-3 1 0,0 4 0,-1-1 0,0 1 0,-1-1 0,1 0 0,-1-1 0,0 0 0,-1 0 0,-13 8 0,-63 31 0,63-35 0,5-3-151,-1-1-1,1 0 0,-1-1 0,0-1 1,0-1-1,0 0 0,0-1 1,-18-1-1,0 0-6674</inkml:trace>
  <inkml:trace contextRef="#ctx0" brushRef="#br0" timeOffset="2215.48">81 446 24575,'0'5'0,"0"5"0,0 16 0,0 6 0,0 4 0,0-1 0,4-6 0,2-3 0,0-2 0,-2-5-8191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4:18.804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1 134 24575,'0'267'0,"16"-337"0,-10-1 0,-4 39 0,11-60 0,-11 82 0,0 1 0,1 0 0,1 0 0,0 0 0,0 0 0,0 1 0,1-1 0,0 1 0,1 0 0,11-12 0,-14 17 0,0 1 0,0-1 0,0 1 0,0 0 0,0-1 0,1 1 0,-1 1 0,1-1 0,-1 0 0,1 1 0,0 0 0,0 0 0,0 0 0,-1 0 0,1 1 0,0-1 0,0 1 0,0 0 0,0 0 0,0 1 0,0-1 0,0 1 0,0 0 0,-1 0 0,1 0 0,0 0 0,-1 1 0,1-1 0,-1 1 0,7 4 0,8 6 0,-1 1 0,-1 0 0,0 1 0,21 23 0,-23-23 0,24 29 0,54 78 0,-30-36 0,-11-15-1365,-38-46-5461</inkml:trace>
  <inkml:trace contextRef="#ctx0" brushRef="#br0" timeOffset="631.09">134 319 24575,'10'-10'0,"1"0"0,0 1 0,1 0 0,0 1 0,1 0 0,0 1 0,0 0 0,0 1 0,1 0 0,26-6 0,-8 6 0,0 1 0,1 2 0,59 2 0,91 2-1365,-147-1-5461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4:31.475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364 0 24575,'-2'1'0,"0"0"0,0 0 0,1 0 0,-1 0 0,1 0 0,-1 0 0,1 0 0,-1 0 0,1 1 0,-1-1 0,1 1 0,0-1 0,0 1 0,0-1 0,0 1 0,0 0 0,0-1 0,0 1 0,1 0 0,-2 3 0,-12 40 0,12-39 0,1 0 0,1 0 0,-1 1 0,1-1 0,0 0 0,0 1 0,1-1 0,0 0 0,0 0 0,1 1 0,-1-1 0,1 0 0,1 0 0,-1-1 0,1 1 0,0 0 0,0-1 0,0 0 0,9 10 0,1-1 0,1 0 0,0-1 0,1 0 0,1-1 0,19 12 0,-33-23 0,0 0 0,0 0 0,-1 0 0,1 0 0,0 0 0,-1 0 0,1 0 0,-1 1 0,1-1 0,-1 0 0,0 1 0,1 0 0,-1-1 0,0 1 0,0 0 0,0-1 0,-1 1 0,1 0 0,0 0 0,-1 0 0,1 0 0,-1 0 0,1 0 0,-1-1 0,0 1 0,0 3 0,-1-3 0,0 1 0,-1 0 0,1-1 0,-1 0 0,1 1 0,-1-1 0,0 0 0,0 0 0,0 0 0,0 0 0,-1 0 0,1 0 0,0-1 0,-1 1 0,1-1 0,-1 0 0,1 1 0,-4 0 0,-12 6 12,-1-1 0,-1 0 0,1-2 0,-1 0 0,0-1 0,0-1 0,0-1 0,0 0 0,-31-3 0,37 0-111,1 0 0,-1-1 0,0-1 0,1-1 0,-1 0 0,1 0 0,0-1 0,0-1 0,1 0 0,0-1 0,0 0 0,0-1 0,1-1 0,-17-15 0,14 8-6727</inkml:trace>
  <inkml:trace contextRef="#ctx0" brushRef="#br0" timeOffset="579.32">364 52 24575,'4'0'0,"7"0"0,5 0 0,5 0 0,3 0 0,-3 0-8191</inkml:trace>
  <inkml:trace contextRef="#ctx0" brushRef="#br0" timeOffset="1496">576 79 24575,'-2'57'0,"1"-35"0,0 0 0,1-1 0,1 1 0,1-1 0,1 1 0,11 40 0,-13-59 0,0-1 0,0 1 0,1-1 0,-1 1 0,0-1 0,1 0 0,0 1 0,-1-1 0,1 0 0,0 0 0,0 0 0,0 0 0,0-1 0,1 1 0,-1-1 0,0 1 0,1-1 0,-1 0 0,1 0 0,5 2 0,-3-2 0,0 0 0,0-1 0,0 0 0,0 0 0,0 0 0,0 0 0,-1-1 0,1 0 0,0 0 0,0 0 0,5-2 0,-2 0 0,0 0 0,-1-1 0,1 1 0,-1-1 0,0-1 0,0 1 0,0-1 0,-1-1 0,0 1 0,0-1 0,0 0 0,-1 0 0,0-1 0,6-8 0,-9 9 0,1 0 0,-1 0 0,0 0 0,0-1 0,0 1 0,-1-1 0,0 1 0,-1-1 0,1 1 0,-1-1 0,0 0 0,-1 1 0,0-1 0,0 1 0,0-1 0,-1 1 0,0-1 0,0 1 0,-1 0 0,1 0 0,-1 0 0,-7-10 0,5 10 0,-1-1 0,1 1 0,-1 1 0,0-1 0,-1 1 0,1 0 0,-1 0 0,0 1 0,0 0 0,-1 0 0,1 0 0,-1 1 0,0 0 0,1 1 0,-1 0 0,-1 0 0,-14-1 0,-27 2-1365,27 1-5461</inkml:trace>
  <inkml:trace contextRef="#ctx0" brushRef="#br0" timeOffset="2601.7">787 185 24575,'0'10'0,"1"-1"0,1 1 0,-1 0 0,2-1 0,-1 0 0,1 0 0,1 1 0,6 11 0,43 67 0,-34-59 0,-11-16 0,-4-7 0,-1 0 0,2 0 0,-1 0 0,1 0 0,8 8 0,-11-12 0,0-1 0,0 0 0,0 0 0,0 0 0,0 0 0,0 0 0,0 0 0,0 0 0,0-1 0,1 1 0,-1-1 0,0 0 0,0 1 0,1-1 0,-1 0 0,0 0 0,0-1 0,1 1 0,-1 0 0,0-1 0,0 1 0,0-1 0,3-1 0,5-2 0,0-1 0,0 0 0,0-1 0,0 0 0,-1-1 0,0 0 0,-1 0 0,0-1 0,0 0 0,0 0 0,-1-1 0,0 0 0,-1 0 0,0-1 0,0 0 0,8-20 0,-7 12 0,-1 0 0,-1 0 0,0-1 0,-1 1 0,-1-1 0,-1 0 0,0 0 0,-2 0 0,-1-26 0,0 41 0,0 0 0,1 0 0,-1 1 0,-1-1 0,1 0 0,0 1 0,-1-1 0,0 1 0,0-1 0,0 1 0,0 0 0,0 0 0,-1 0 0,0 0 0,1 0 0,-1 0 0,0 1 0,0-1 0,0 1 0,-1 0 0,1 0 0,-1 0 0,1 0 0,-1 1 0,1 0 0,-1-1 0,0 1 0,0 0 0,-6 0 0,-12-2 0,-1 1 0,0 1 0,1 1 0,-26 3 0,7 0 0,1-4-116,20 0 178,1 1-1,-1 1 0,-22 4 1,38-5-134,0 1 1,0 0 0,0 0 0,0 0 0,0 1 0,0 0-1,1-1 1,-1 1 0,1 0 0,-1 0 0,1 1 0,0-1-1,0 1 1,0 0 0,0 0 0,0 0 0,0 0-1,1 0 1,0 0 0,-4 7 0,-1 10-6755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4:26.140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54 0 24575,'-9'99'0,"3"-49"0,6-46 0,0-1 0,0 1 0,0-1 0,0 1 0,1-1 0,0 1 0,0-1 0,0 0 0,0 0 0,0 1 0,1-1 0,-1 0 0,1 0 0,0 0 0,0 0 0,0-1 0,0 1 0,1 0 0,-1-1 0,1 0 0,-1 1 0,7 2 0,6 6 0,2-2 0,-1 0 0,25 8 0,24 15 0,-61-28 0,0 0 0,0 1 0,-1-1 0,1 1 0,-1 0 0,0 0 0,0 0 0,-1 1 0,1-1 0,-1 1 0,-1-1 0,1 1 0,-1 0 0,0 0 0,0-1 0,0 1 0,-1 11 0,0-12 0,0-1 0,-1 1 0,1-1 0,-1 1 0,0-1 0,0 1 0,0-1 0,-1 0 0,0 1 0,-3 6 0,3-9 0,1 0 0,0-1 0,-1 1 0,1 0 0,-1-1 0,0 1 0,0-1 0,1 1 0,-1-1 0,0 0 0,0 0 0,0 0 0,-1 0 0,1 0 0,0 0 0,0 0 0,0-1 0,-1 1 0,1-1 0,0 0 0,-4 1 0,-11-3-60,1 0 0,-1-1 0,1 0 0,0-2 0,0 0 0,0-1 1,-20-10-1,13 7-826,-16-8-5940</inkml:trace>
  <inkml:trace contextRef="#ctx0" brushRef="#br0" timeOffset="551.2">187 0 24575,'9'0'0,"7"0"0,10 0 0,6 0 0,1 0 0,-5 0-8191</inkml:trace>
  <inkml:trace contextRef="#ctx0" brushRef="#br0" timeOffset="1296.23">425 27 24575,'-11'61'0,"1"-13"0,5 2 0,3 101 0,2-148 0,0 0 0,1 0 0,-1 0 0,1 0 0,-1 0 0,1 0 0,0 0 0,0-1 0,0 1 0,0 0 0,1-1 0,-1 1 0,1-1 0,-1 1 0,1-1 0,4 4 0,-4-4 0,-1-1 0,1 0 0,0 0 0,0 0 0,0-1 0,0 1 0,0 0 0,0-1 0,0 1 0,1-1 0,-1 0 0,0 1 0,0-1 0,0 0 0,0 0 0,0-1 0,5 0 0,0-1 0,-1 0 0,1 0 0,0-1 0,-1 0 0,1-1 0,-1 1 0,0-1 0,0 0 0,0-1 0,-1 1 0,1-1 0,5-7 0,-1 0 0,0 0 0,-1-1 0,-1 0 0,0 0 0,0-1 0,-1 0 0,-1 0 0,-1-1 0,0 0 0,0 0 0,-2 0 0,0 0 0,-1-1 0,1-26 0,-3 40 6,0 0-1,0 0 1,-1-1-1,1 1 0,-1 0 1,1 0-1,-1 0 1,0 0-1,0 0 1,0 0-1,0 0 1,0 0-1,0 1 0,-1-1 1,1 0-1,-1 0 1,1 1-1,-1-1 1,1 1-1,-1 0 1,-3-3-1,0 2-170,0 0 0,0 0 0,1 1 0,-1-1 0,0 1 0,0 0 0,0 1 0,-7-1 0,-10 0-6661</inkml:trace>
  <inkml:trace contextRef="#ctx0" brushRef="#br0" timeOffset="2232.38">636 132 24575,'-21'56'0,"20"-48"0,0-1 0,0 0 0,0 0 0,1 1 0,0-1 0,1 1 0,0-1 0,0 0 0,0 0 0,4 12 0,-3-14 0,0-1 0,1 0 0,-1 0 0,1 0 0,0 0 0,0 0 0,0 0 0,0-1 0,1 1 0,-1-1 0,1 0 0,0 0 0,0 0 0,0-1 0,0 0 0,9 4 0,-3-2 0,-1 0 0,0 0 0,0 0 0,0-1 0,1-1 0,13 3 0,-20-5 0,-1 0 0,1 0 0,0 0 0,-1 0 0,1-1 0,0 1 0,-1-1 0,1 0 0,-1 1 0,1-1 0,-1 0 0,0-1 0,1 1 0,-1 0 0,0-1 0,0 1 0,1-1 0,-1 0 0,0 1 0,-1-1 0,1 0 0,0 0 0,-1-1 0,3-3 0,5-7 0,2-4 0,0-1 0,0-1 0,-2 0 0,10-27 0,-18 42 0,1 0 0,-1-1 0,0 1 0,0 0 0,-1-1 0,1 1 0,-1-1 0,0 1 0,0-1 0,-1 1 0,1-1 0,-1 1 0,0 0 0,0-1 0,-1 1 0,1 0 0,-1 0 0,0 0 0,0 0 0,0 0 0,0 0 0,-1 0 0,0 1 0,1-1 0,-2 1 0,-4-5 0,-1 0 20,-1 1 0,0 0 0,0 1 0,-1 0 0,-11-5 0,19 10-94,-1-1-1,1 1 1,-1 0 0,0 0 0,0 0-1,1 0 1,-1 1 0,0-1 0,0 1-1,0 0 1,0 0 0,1 1 0,-1-1-1,0 1 1,0 0 0,1 0 0,-1 0-1,0 0 1,-5 3 0,-4 6-6752</inkml:trace>
  <inkml:trace contextRef="#ctx0" brushRef="#br0" timeOffset="3665.33">398 582 24575,'0'2'0,"0"0"0,1 1 0,0-1 0,-1 0 0,1 0 0,0 0 0,0 0 0,0-1 0,0 1 0,0 0 0,1 0 0,-1-1 0,0 1 0,1 0 0,-1-1 0,1 1 0,0-1 0,-1 0 0,1 0 0,0 0 0,0 0 0,0 0 0,0 0 0,0 0 0,0 0 0,0-1 0,2 1 0,7 2 0,0 0 0,0-1 0,20 2 0,115 7 0,142 5 0,3214-17 0,-2599 1 0,-712 13 0,-28 0 0,-52-12-1365,-66-1-5461</inkml:trace>
  <inkml:trace contextRef="#ctx0" brushRef="#br0" timeOffset="4314.17">5716 556 24575,'15'2'0,"0"0"0,1 1 0,-1 1 0,-1 1 0,27 10 0,-5-1 0,37 7 0,-48-15 0,0 1 0,-1 2 0,46 22 0,-56-23 0,-2-2 0,-1 0 0,0 1 0,0 0 0,-1 1 0,18 16 0,-27-22 0,1 0 0,0 0 0,-1 1 0,1-1 0,-1 1 0,0-1 0,0 0 0,0 1 0,0 0 0,0-1 0,0 1 0,-1 0 0,1-1 0,-1 1 0,0 0 0,0-1 0,0 1 0,0 0 0,0 0 0,-1-1 0,1 1 0,-1 0 0,0-1 0,0 1 0,0-1 0,0 1 0,0-1 0,0 1 0,-1-1 0,1 0 0,-1 1 0,0-1 0,-2 3 0,-7 6 0,0 1 0,0-2 0,-1 1 0,-1-2 0,0 1 0,0-2 0,-1 0 0,0 0 0,-22 7 0,-2 0 0,-2-2 0,-55 10 0,-109 7 30,116-19-1425,50-6-5431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4:36.540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160 58 24575,'-5'0'0,"-1"5"0,1 10 0,0 16 0,2 7 0,-4 2 0,0 4 0,-3-3 0,-1-2 0,2-4 0,3-4 0,-3-7 0,1-7-8191</inkml:trace>
  <inkml:trace contextRef="#ctx0" brushRef="#br0" timeOffset="766.98">1 85 24575,'0'-1'0,"1"-1"0,-1 1 0,1-1 0,0 1 0,0 0 0,-1-1 0,1 1 0,0 0 0,0 0 0,0-1 0,1 1 0,-1 0 0,0 0 0,0 0 0,1 0 0,-1 1 0,0-1 0,1 0 0,-1 1 0,4-2 0,37-14 0,-33 13 0,23-8 0,64-14 0,-86 23 0,0 0 0,0 1 0,0 1 0,0 0 0,1 0 0,-1 1 0,0 0 0,0 0 0,0 1 0,19 7 0,-25-6 0,0-1 0,-1 1 0,1 0 0,-1 1 0,1-1 0,-1 1 0,0-1 0,0 1 0,-1 0 0,1 0 0,-1 0 0,0 1 0,0-1 0,0 0 0,-1 1 0,1-1 0,-1 1 0,1 5 0,2 14 0,0 0 0,1 27 0,-5-48 4,0-1 0,0 1-1,0 0 1,0 0 0,0 0 0,-1 0-1,1 0 1,-1 0 0,0 0 0,0 0-1,0-1 1,0 1 0,0 0 0,-1-1-1,1 1 1,-1-1 0,1 1 0,-1-1-1,0 0 1,0 0 0,0 0 0,-1 0-1,1 0 1,0 0 0,-1 0 0,1-1-1,-1 1 1,1-1 0,-1 0 0,0 0-1,-5 2 1,-6 0-252,0-1 1,0 0-1,0-1 1,0 0-1,-20-2 1,10 0-6579</inkml:trace>
  <inkml:trace contextRef="#ctx0" brushRef="#br0" timeOffset="1150.32">425 402 24575,'0'0'-8191</inkml:trace>
  <inkml:trace contextRef="#ctx0" brushRef="#br0" timeOffset="2047.06">504 85 24575,'66'-1'0,"74"3"0,-139-2 0,0 0 0,1 0 0,-1 0 0,0 0 0,0 0 0,1 0 0,-1 1 0,0-1 0,0 0 0,0 1 0,0-1 0,0 1 0,0 0 0,1-1 0,-1 1 0,0 0 0,-1-1 0,1 1 0,0 0 0,0 0 0,0 0 0,0 0 0,-1 0 0,1 0 0,0 0 0,-1 0 0,1 0 0,-1 0 0,1 0 0,-1 0 0,1 0 0,-1 1 0,0-1 0,0 0 0,0 0 0,0 1 0,0-1 0,0 0 0,0 0 0,0 0 0,0 1 0,0-1 0,0 0 0,-1 0 0,1 0 0,-1 0 0,1 1 0,-1-1 0,1 0 0,-2 1 0,-4 10 0,0 0 0,0 0 0,-15 18 0,13-19 0,-8 12 0,-21 34 0,34-52 0,1-1 0,0 0 0,0 1 0,0 0 0,1-1 0,0 1 0,-1 0 0,2 0 0,-1 0 0,0 7 0,2-10 0,-1 0 0,1 0 0,-1-1 0,1 1 0,0 0 0,0 0 0,0-1 0,0 1 0,0-1 0,0 1 0,1-1 0,-1 1 0,0-1 0,1 1 0,-1-1 0,1 0 0,0 0 0,-1 0 0,1 0 0,0 0 0,-1 0 0,1-1 0,0 1 0,0 0 0,0-1 0,0 0 0,0 1 0,0-1 0,-1 0 0,4 0 0,69 1 0,-59-2 0,17 0-1365,-4-1-5461</inkml:trace>
  <inkml:trace contextRef="#ctx0" brushRef="#br0" timeOffset="2815.57">901 455 24575,'4'0'0,"2"-4"0,4-3 0,10 2 0,1 0-8191</inkml:trace>
  <inkml:trace contextRef="#ctx0" brushRef="#br0" timeOffset="4248.01">2383 111 24575,'0'10'0,"0"-1"0,1 1 0,0-1 0,1 0 0,0 1 0,1-1 0,0 0 0,0 0 0,1 0 0,0-1 0,0 1 0,1-1 0,0 0 0,7 7 0,0-2 0,0 0 0,1-1 0,0-1 0,1 0 0,1 0 0,24 12 0,-35-21 0,19 14 0,-22-9 0,-16-2 0,-40-1 50,36-4-522,1 1 1,-29 6-1,27-2-6354</inkml:trace>
  <inkml:trace contextRef="#ctx0" brushRef="#br0" timeOffset="4831.57">2409 217 24575,'4'0'0,"7"0"0,5 0 0,9 0 0,5 0 0,2 0 0,0 0 0,-1 0 0,-2 0 0,0 0 0,-6-4 0,-2-3 0,-5 2-8191</inkml:trace>
  <inkml:trace contextRef="#ctx0" brushRef="#br0" timeOffset="6048.74">2727 190 24575,'-2'50'0,"0"-34"0,1 0 0,1 0 0,1 0 0,0 1 0,1-1 0,4 17 0,-5-30 0,0 0 0,0 0 0,1 0 0,-1 0 0,1 0 0,-1-1 0,1 1 0,0-1 0,0 1 0,0-1 0,0 0 0,1 0 0,-1 0 0,1 0 0,-1 0 0,1 0 0,0-1 0,-1 1 0,1-1 0,6 2 0,-4-1 0,0-1 0,1-1 0,-1 1 0,1-1 0,-1 0 0,1 0 0,-1 0 0,0-1 0,1 0 0,-1 0 0,9-3 0,-8 2 0,1 0 0,0-1 0,-1 0 0,0 0 0,0 0 0,0-1 0,0 1 0,0-2 0,-1 1 0,1-1 0,-1 1 0,-1-1 0,1-1 0,-1 1 0,1-1 0,-1 0 0,-1 0 0,1 0 0,3-10 0,-5 9 0,-1 1 0,0 0 0,0-1 0,0 1 0,-1-1 0,0 1 0,0-1 0,-1 1 0,0-1 0,0 1 0,-4-13 0,4 16 0,-1 0 0,1 0 0,-1 1 0,0-1 0,0 0 0,-1 1 0,1 0 0,0-1 0,-1 1 0,0 0 0,1 0 0,-1 0 0,0 1 0,0-1 0,0 1 0,0-1 0,0 1 0,0 0 0,0 0 0,-1 0 0,1 1 0,0-1 0,-1 1 0,-5 0 0,-71 1-1365,56 0-5461</inkml:trace>
  <inkml:trace contextRef="#ctx0" brushRef="#br0" timeOffset="7521.79">3124 217 24575,'-10'52'0,"7"-46"0,2 0 0,-1 0 0,1 0 0,0 0 0,0 13 0,1-16 0,0 0 0,1 0 0,-1 0 0,1-1 0,0 1 0,0 0 0,0-1 0,1 1 0,-1-1 0,0 1 0,1-1 0,0 0 0,-1 1 0,1-1 0,0 0 0,0 0 0,4 3 0,1-1 0,-1 1 0,0-1 0,1 0 0,0-1 0,0 1 0,0-1 0,0-1 0,0 0 0,1 0 0,-1 0 0,1-1 0,0 0 0,-1 0 0,1-1 0,0 0 0,-1 0 0,1-1 0,0 0 0,14-4 0,-17 4 0,0-1 0,0 0 0,0 0 0,0 0 0,-1-1 0,1 1 0,-1-1 0,0-1 0,0 1 0,0 0 0,0-1 0,0 0 0,-1 0 0,1 0 0,-1 0 0,0-1 0,-1 1 0,1-1 0,-1 1 0,0-1 0,0 0 0,0 0 0,-1 0 0,1 0 0,-1-1 0,0 1 0,-1 0 0,0 0 0,0-10 0,0 12 3,0-1-1,0 1 0,-1-1 1,0 1-1,1-1 0,-1 1 1,0 0-1,-1-1 1,1 1-1,-1 0 0,1 0 1,-1 0-1,0 0 0,0 0 1,0 0-1,0 1 0,-1-1 1,1 1-1,-1-1 1,0 1-1,0 0 0,1 0 1,-1 0-1,0 0 0,-1 1 1,-4-3-1,-7 0-86,-1-1 1,1 2-1,-1 0 1,-28-1-1,4 0-927,15 0-5815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5:33.533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3232 352 24575,'-12'-1'0,"1"-1"0,0 0 0,0-1 0,1 0 0,-1-1 0,1 0 0,-1-1 0,1 0 0,0 0 0,-15-12 0,-38-19 0,-17 6 0,-1 2 0,-146-28 0,138 36 0,-33-9 0,-27-8 0,-211-24 0,326 59 0,-1 0 0,1 2 0,-63 9 0,87-6 0,0 0 0,1 0 0,-1 1 0,1 0 0,-1 1 0,1 0 0,1 1 0,-1 0 0,-14 13 0,-7 9 0,-29 34 0,50-52 0,-66 87 0,60-75 0,-1 0 0,-1 0 0,-1-2 0,-1 0 0,-1-1 0,-22 17 0,-46 22 0,-134 96 0,174-117 0,3 2 0,-64 69 0,-250 277 0,90-54 0,251-304 0,2 1 0,2 0 0,0 1 0,2 1 0,1 0 0,-13 60 0,-18 193 0,42-282 0,-10 520 0,13-308 0,-3-190 0,-2 47 0,4 0 0,3 0 0,21 112 0,2-78 0,4-2 0,4-1 0,5-1 0,97 170 0,-119-241 0,1-2 0,1 0 0,1-1 0,2-2 0,1 0 0,0-1 0,52 34 0,14 0 0,111 50 0,-184-98 0,102 46 0,2-5 0,2-6 0,2-5 0,153 27 0,-117-33 0,284 51 0,-328-68 0,218 2 0,-254-23 0,142-29 0,-159 22 0,10-1 0,-2-2 0,0-4 0,-1-3 0,74-34 0,-129 47 0,0-2 0,0 0 0,-1-1 0,0-1 0,-1 0 0,-1-1 0,0-1 0,-1 0 0,0 0 0,-2-2 0,0 1 0,18-37 0,-4-2 0,-1-1 0,29-116 0,-8-15 0,37-124 0,-59 246 0,-2-2 0,-4 0 0,10-77 0,-10 33 0,35-126 0,50-111 0,50-216 0,-109 213 0,-3 18 0,-32 291 0,-1 12 0,-2-1 0,-1 1 0,-1-1 0,-2-43 0,-3 65 0,0 0 0,-1 0 0,0 0 0,0 0 0,-1 0 0,0 1 0,0-1 0,-1 1 0,0 0 0,0 1 0,-1-1 0,0 1 0,-1 0 0,1 0 0,-1 1 0,-1 0 0,-11-8 0,-2 0 0,0 2 0,-1 0 0,-1 1 0,1 1 0,-36-10 0,-48-10 0,-1 6 0,-1 4 0,-1 5 0,-202-3 0,276 19 0,0-1 0,1-2 0,-1-2 0,1-1 0,0-1 0,1-2 0,-46-17 0,76 23-97,-1 1-1,0-1 1,1 0-1,0 0 1,-1 0-1,1 0 1,0-1-1,0 1 1,0-1-1,0 0 1,1 0-1,-1 0 0,-2-5 1,-2-7-6729</inkml:trace>
  <inkml:trace contextRef="#ctx0" brushRef="#br0" timeOffset="2848.66">7122 1966 24575,'-313'-1'0,"-476"6"0,13 65 0,616-39 0,142-26 0,0 1 0,0 1 0,0 0 0,1 1 0,0 1 0,-21 15 0,33-20 0,0 1 0,0 0 0,1 0 0,0 0 0,0 0 0,0 1 0,1 0 0,-1 0 0,1 0 0,1 0 0,-4 10 0,-16 78 0,18-72 0,-8 62 0,4 0 0,6 155 0,3-153 0,1-50 0,1 1 0,2-1 0,1 0 0,2 0 0,2-1 0,1 0 0,18 38 0,-9-29 0,2-2 0,2 0 0,1-2 0,61 73 0,-59-85 0,0-1 0,2-2 0,0-1 0,2-1 0,1-2 0,0-1 0,59 27 0,19-2 0,128 35 0,-234-79 0,84 23 0,143 21 0,95-10 0,-187-21 0,75-1 0,301-18 0,37-64 0,-291 29 0,-101 18 0,653-72 0,791 32 0,-1420 50 0,-27 1 0,884 21 0,-215 4 0,-602-26 0,-27 0 0,129 6 0,308-12 0,-367 15 0,16-1 0,-153-7 0,94-4 0,-182 16-60,-25 1-201,0-2 0,1 0 0,-1-1 0,26-5 0,-26 0-6565</inkml:trace>
  <inkml:trace contextRef="#ctx0" brushRef="#br0" timeOffset="3518.7">14927 3342 24575,'152'-2'0,"164"5"0,-312-3 0,-1 0 0,1 0 0,0 1 0,-1 0 0,1-1 0,-1 1 0,1 0 0,-1 1 0,1-1 0,-1 1 0,0-1 0,0 1 0,1 0 0,-1 0 0,-1 1 0,1-1 0,0 0 0,0 1 0,-1 0 0,0 0 0,4 4 0,-5-3 0,1 0 0,-1 0 0,0 0 0,0 0 0,0 0 0,0 0 0,-1 0 0,0 1 0,1-1 0,-2 0 0,1 0 0,0 0 0,-1 0 0,0 0 0,0 0 0,0 0 0,0 0 0,-1 0 0,-2 4 0,-4 7 0,0 0 0,-1 0 0,-1-1 0,0 0 0,-1-1 0,-1 0 0,0-1 0,-1 0 0,-23 17 0,-11 3 0,-82 42 0,-240 112-1365,285-141-5461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5:39.292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420 0 24575,'-34'1'0,"1"2"0,0 1 0,-55 15 0,-92 37 0,155-48 0,24-8 0,-1 1 0,1-1 0,0 0 0,-1 0 0,1 1 0,0-1 0,0 0 0,-1 1 0,1 0 0,0-1 0,0 1 0,0 0 0,0-1 0,0 1 0,0 0 0,0 0 0,0 0 0,0 0 0,0 0 0,0 0 0,0 0 0,0 2 0,2-1 0,0-1 0,1 1 0,-1-1 0,1 0 0,0 0 0,0 0 0,-1 0 0,1 0 0,0 0 0,0 0 0,0 0 0,0-1 0,0 1 0,0-1 0,3 1 0,27 7 0,1-2 0,42 2 0,-52-7 0,1 2 0,-1 0 0,0 1 0,0 1 0,0 2 0,42 17 0,-61-22 0,-1 0 0,1 1 0,-1 0 0,0-1 0,0 1 0,0 0 0,0 1 0,-1-1 0,1 0 0,-1 1 0,0 0 0,0-1 0,0 1 0,0 0 0,-1 0 0,0 0 0,0 0 0,0 0 0,0 0 0,0 0 0,-1 0 0,0 1 0,0 6 0,-1 9 0,-1 0 0,-1 0 0,-9 33 0,9-39 0,-20 73 0,-3-2 0,-4-1 0,-51 102 0,78-179 0,0-1 0,0 1 0,-1-1 0,0 0 0,0 0 0,0 0 0,-1 0 0,0-1 0,0 0 0,0 0 0,-1 0 0,0 0 0,1-1 0,-2 0 0,1-1 0,0 1 0,-1-1 0,-11 4 0,18-7 0,0 0 0,0 0 0,0 0 0,0 0 0,-1 0 0,1 0 0,0 0 0,0 0 0,0 0 0,0 0 0,-1 0 0,1 0 0,0 0 0,0 0 0,0 0 0,0 0 0,0 0 0,-1 0 0,1 0 0,0 0 0,0 0 0,0 1 0,0-1 0,0 0 0,0 0 0,-1 0 0,1 0 0,0 0 0,0 0 0,0 1 0,0-1 0,0 0 0,0 0 0,0 0 0,0 0 0,0 0 0,0 1 0,0-1 0,0 0 0,0 0 0,0 0 0,0 0 0,0 1 0,0-1 0,0 0 0,0 0 0,0 0 0,0 0 0,0 0 0,0 1 0,0-1 0,0 0 0,0 0 0,0 0 0,0 0 0,0 0 0,0 1 0,0-1 0,1 0 0,-1 0 0,0 0 0,0 0 0,0 0 0,0 0 0,0 0 0,0 1 0,1-1 0,18 9 0,35 4 0,74 0 0,143-5 0,-162-7 0,1105 2-770,-944-20-467,-236 12-4947</inkml:trace>
  <inkml:trace contextRef="#ctx0" brushRef="#br0" timeOffset="1224.31">2563 185 24575,'0'1'0,"-1"7"0,1-1 0,0 0 0,1 0 0,0 1 0,0-1 0,0 0 0,4 10 0,-3-14 0,-1-1 0,1 1 0,0-1 0,0 1 0,0-1 0,1 0 0,-1 0 0,0 0 0,1 0 0,0 0 0,-1 0 0,1-1 0,0 1 0,0-1 0,0 0 0,0 0 0,0 0 0,0 0 0,0 0 0,3 0 0,289 44 0,-264-41 0,-22-3 0,0 0 0,0 1 0,-1 0 0,1 0 0,0 1 0,16 7 0,-22-8 0,0 0 0,0 0 0,0 1 0,0-1 0,0 1 0,-1-1 0,1 1 0,-1 0 0,0 0 0,0 0 0,0 1 0,0-1 0,0 0 0,-1 1 0,1-1 0,-1 1 0,0 0 0,0-1 0,0 5 0,3 14 0,-2 1 0,0 0 0,-1 0 0,-1-1 0,-1 1 0,-2 0 0,0-1 0,-1 1 0,-7 21 0,8-38 0,0-1 0,0 0 0,0 0 0,-1 0 0,0 0 0,0-1 0,0 1 0,0-1 0,-1 0 0,0 0 0,1 0 0,-1-1 0,-1 0 0,1 0 0,0 0 0,-1-1 0,0 0 0,1 0 0,-1 0 0,0 0 0,0-1 0,0 0 0,0-1 0,0 1 0,-8-1 0,-5 0 0,-1-1 0,1 0 0,0-2 0,0 0 0,1-1 0,-37-12 0,-37-30 126,31 14-1617,42 23-5335</inkml:trace>
  <inkml:trace contextRef="#ctx0" brushRef="#br0" timeOffset="2079.93">2642 159 24575,'13'0'0,"14"0"0,25-4 0,8-3 0,2-3 0,0 0 0,-6 1 0,-8 2 0,-7 3 0,-3-3 0,-2 0 0,-8-4 0,-8 1-8191</inkml:trace>
  <inkml:trace contextRef="#ctx0" brushRef="#br0" timeOffset="3479.65">3383 159 24575,'-1'8'0,"0"0"0,-1 0 0,0 0 0,0-1 0,-1 1 0,1-1 0,-9 15 0,6-13 0,1 1 0,0 0 0,0 0 0,-2 11 0,1 23 0,1 0 0,2 1 0,7 70 0,-4-109 0,0 1 0,0-1 0,0 1 0,1-1 0,0 1 0,0-1 0,1 0 0,0 0 0,0 0 0,0 0 0,1-1 0,0 1 0,0-1 0,0 0 0,0 0 0,1-1 0,0 1 0,0-1 0,0 0 0,1 0 0,0 0 0,-1-1 0,1 0 0,0 0 0,0-1 0,1 1 0,-1-2 0,0 1 0,8 1 0,15 2 0,0-1 0,1-2 0,-1 0 0,1-2 0,35-5 0,-53 3 0,1 0 0,-1-1 0,0 0 0,-1-1 0,1 0 0,-1-1 0,0 0 0,0-1 0,0 0 0,18-14 0,-5 0 0,0-1 0,42-48 0,-62 64 0,0 1 0,-1-1 0,1-1 0,-1 1 0,0 0 0,0-1 0,-1 1 0,1-1 0,-1 0 0,0 0 0,-1 0 0,0 0 0,1-8 0,-2 9 0,0 1 0,0-1 0,-1 0 0,0 1 0,0-1 0,0 1 0,0-1 0,-1 1 0,1 0 0,-1-1 0,0 1 0,-1 0 0,1 0 0,-1 0 0,1 1 0,-1-1 0,0 1 0,-5-4 0,-8-9 0,-109-95 0,109 99 0,-2 0 0,0 0 0,0 2 0,0 0 0,-39-13 0,26 11 0,-23-6 0,50 17 0,1 1 0,0-1 0,0 1 0,0 0 0,0 0 0,0 0 0,-1 1 0,1-1 0,0 1 0,0 0 0,0 0 0,0 0 0,0 0 0,0 0 0,-4 3 0,-24 14-1365,15-10-5461</inkml:trace>
  <inkml:trace contextRef="#ctx0" brushRef="#br0" timeOffset="5065.42">4097 238 24575,'-1'6'0,"0"-1"0,0 0 0,0 1 0,-1-1 0,0 0 0,0 0 0,0 0 0,-1 0 0,1 0 0,-1 0 0,0-1 0,-1 1 0,-6 6 0,5-5 0,0 0 0,1 1 0,-1-1 0,1 1 0,1 0 0,-5 11 0,5-11 0,1 0 0,0 0 0,0 0 0,1 0 0,0 1 0,0-1 0,1 0 0,0 1 0,0-1 0,1 0 0,0 1 0,0-1 0,0 0 0,1 0 0,0 0 0,1 0 0,0 0 0,0 0 0,0-1 0,1 1 0,0-1 0,0 0 0,0 0 0,1 0 0,0-1 0,0 0 0,0 0 0,1 0 0,0 0 0,11 6 0,6 1 0,0 0 0,0-2 0,1-1 0,40 10 0,-58-18 0,-1 0 0,0 0 0,1-1 0,-1 1 0,1-1 0,-1 0 0,0-1 0,1 0 0,-1 0 0,0 0 0,1 0 0,-1-1 0,0 0 0,0 0 0,0 0 0,0 0 0,-1-1 0,1 0 0,-1 0 0,1 0 0,-1-1 0,0 1 0,0-1 0,-1 0 0,1 0 0,3-6 0,-1 1 0,1 0 0,-1-1 0,-1 0 0,0 0 0,0 0 0,-1-1 0,0 0 0,-1 0 0,0 0 0,-1 0 0,2-18 0,-3 9 0,-1 0 0,-1 0 0,-1 0 0,-1 0 0,0 1 0,-1-1 0,-10-25 0,12 38 0,-1 1 0,0-1 0,0 1 0,0 0 0,-1 0 0,0 1 0,0-1 0,-1 1 0,0 0 0,1 0 0,-2 0 0,1 0 0,0 1 0,-1 0 0,0 0 0,0 1 0,0 0 0,-1 0 0,1 0 0,-1 1 0,1-1 0,-1 2 0,0-1 0,-10 0 0,-16 0 40,-55 5-1,64-1-327,0 0-1,0-2 0,-1-1 0,-32-6 0,35 2-6537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2:55:25.976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0 34 24575,'334'-16'0,"-259"8"0,56-1 0,1298 10 0,-741-2 0,-434 18 0,13-1 0,1005-16 0,-1008-17 0,-111 26 112,9 0-1589,-148-10-5349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5:47.855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2469 348 24575,'-5'-1'0,"0"0"0,0 0 0,0-1 0,1 1 0,-1-1 0,1 0 0,-7-4 0,-5-2 0,-95-50 0,65 33 0,-1 1 0,-54-19 0,-311-70 0,280 80 0,99 24 0,0 2 0,-53-4 0,73 10 0,0 1 0,0 1 0,0 0 0,1 0 0,-1 2 0,0-1 0,1 2 0,-1 0 0,-20 9 0,-108 68 0,-26 12 0,120-73 0,-43 20 0,-90 55 0,154-79 0,0 1 0,2 1 0,0 1 0,1 1 0,1 1 0,1 1 0,-35 48 0,39-42 0,1 2 0,-20 57 0,-9 16 0,-63 83 0,-6 11 0,101-168 0,0 0 0,2 1 0,2 1 0,0-1 0,2 2 0,2-1 0,0 0 0,3 1 0,0 0 0,2 0 0,1 0 0,7 40 0,-2-32 0,1-1 0,1 1 0,3-1 0,1-1 0,32 70 0,-33-87 0,1 0 0,1-1 0,0 0 0,2-1 0,0-1 0,1 0 0,1-2 0,1 1 0,0-2 0,1 0 0,27 15 0,54 31 0,-51-29 0,0-3 0,2-2 0,66 25 0,-38-27 0,2-4 0,0-3 0,1-4 0,0-4 0,1-3 0,102-4 0,481-4 0,87-2 0,-559-9 0,318-62 0,-290 43 0,77-15 0,-282 42 0,-1-1 0,1-1 0,-1-1 0,0 0 0,-1-1 0,1 0 0,-2-2 0,1 0 0,12-11 0,11-14 0,56-66 0,-7 6 0,-36 47 0,-20 18 0,54-61 0,-77 80 0,0 0 0,-1-1 0,0 0 0,-1 0 0,0-1 0,0 0 0,-2 0 0,0 0 0,0 0 0,1-15 0,28-143 0,4-34 0,-35 179 0,0 1 0,-2-1 0,-1 1 0,-1-1 0,-2 1 0,-7-31 0,-8-15 0,-3 1 0,-3 0 0,-4 2 0,-40-71 0,59 123 0,0 2 0,-1-1 0,-1 1 0,0 1 0,-1 0 0,0 1 0,-1 0 0,0 1 0,-1 1 0,0 0 0,-17-7 0,-19-7 0,-1 3 0,-64-18 0,80 28 0,-30-8 0,0 4 0,-2 2 0,1 4 0,-106-3 0,-278 29 0,55 0 0,-258-18-1365,602 1-5461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5:50.987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504 0 24575,'0'850'0,"-2"-806"0,-8 50 0,-2 24 0,30 523 0,-9 3 0,-12-372 0,1-81 0,5 196 0,9-223 0,2 64 0,-15-197-1365,1-3-5461</inkml:trace>
  <inkml:trace contextRef="#ctx0" brushRef="#br0" timeOffset="1296.98">1 3519 24575,'3'1'0,"0"0"0,0 0 0,0 0 0,-1 0 0,1 0 0,0 1 0,-1 0 0,1-1 0,-1 1 0,1 0 0,-1 0 0,0 0 0,0 0 0,3 4 0,31 39 0,-31-38 0,4 5 0,-1-1 0,0 1 0,1-1 0,0-1 0,1 0 0,0 0 0,0-1 0,23 15 0,4-4 0,-12-7 0,43 29 0,-60-36 0,-1 0 0,1 1 0,-2 0 0,1 0 0,-1 0 0,0 1 0,0 0 0,-1 0 0,6 12 0,4 8 0,2 0 0,1-1 0,24 28 0,12 18 0,-54-72 0,1-1 0,-1 1 0,0 0 0,1-1 0,-1 1 0,1 0 0,-1-1 0,1 1 0,-1 0 0,1-1 0,0 1 0,-1-1 0,1 1 0,0-1 0,0 1 0,-1-1 0,1 0 0,0 1 0,0-1 0,-1 0 0,3 1 0,5-13 0,-2-42 0,-5 36 0,7-82 0,13-101 0,-16 165 0,3 1 0,1-1 0,20-51 0,-22 74 0,0 0 0,1 0 0,0 1 0,11-13 0,21-33 0,-30 42-1365,-1 3-5461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20:50.342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50 0 24575,'-17'133'0,"16"985"0,2-519 0,-17-158 0,-1 17 0,17 1323 0,9-1554 0,-1 16 0,-8-197 0,13 488 0,-7-82 0,-9-251 0,3 567 0,18-541 0,-19 2021 0,-17-2024 0,19-132-1365,-1-77-5461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24:50.102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42 24575,'0'57'0,"3"0"0,13 73 0,-7-53 0,-8-58 0,0-1 0,2 0 0,0 0 0,1 0 0,1 0 0,7 18 0,-12-36 0,0 0 0,0 1 0,0-1 0,1 1 0,-1-1 0,0 0 0,0 1 0,1-1 0,-1 1 0,0-1 0,1 0 0,-1 0 0,0 1 0,1-1 0,-1 0 0,1 1 0,-1-1 0,0 0 0,1 0 0,-1 0 0,1 0 0,-1 1 0,1-1 0,-1 0 0,1 0 0,-1 0 0,0 0 0,1 0 0,-1 0 0,1 0 0,-1 0 0,1 0 0,-1 0 0,1 0 0,-1-1 0,1 1 0,18-14 0,9-24 0,18-33 0,-3-1 0,60-141 0,-99 202-170,1 0-1,1-1 0,0 2 1,0-1-1,1 1 0,1 0 1,10-11-1,-8 12-6655</inkml:trace>
  <inkml:trace contextRef="#ctx0" brushRef="#br0" timeOffset="998.02">646 25 24575,'-3'153'0,"6"165"0,10-256-1365,-11-49-5461</inkml:trace>
  <inkml:trace contextRef="#ctx0" brushRef="#br0" timeOffset="2719.98">993 59 24575,'-2'4'0,"0"1"0,0 0 0,-1 0 0,1-1 0,-1 0 0,0 1 0,0-1 0,-6 5 0,-1 4 0,-20 24 0,-1-1 0,-65 57 0,86-86 0,1 0 0,-1-1 0,0 0 0,-1 0 0,-16 5 0,-28 16 0,114-13 0,-41-4 0,0 1 0,-1 1 0,-1 1 0,0 0 0,-1 1 0,14 16 0,-8-9 0,0-1 0,28 19 0,-11-7 69,-29-23-427,0-2-1,1 1 1,17 10-1,-12-10-6467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24:56.943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86 36 24575,'69'0'0,"95"-13"0,-45-4 0,-87 14 0,0 1 0,0 1 0,0 2 0,-1 1 0,1 1 0,0 2 0,59 17 0,-71-13 0,0 0 0,-1 1 0,0 1 0,-1 1 0,0 1 0,-1 0 0,0 1 0,18 20 0,19 14 0,-46-41 0,-1-1 0,0 1 0,0 0 0,0 0 0,-1 1 0,0 0 0,0 0 0,-1 0 0,0 1 0,-1 0 0,0 0 0,0 0 0,-1 0 0,0 1 0,0-1 0,-1 1 0,1 11 0,8 81 0,-5 192 0,-7-183 0,-1-93 0,-1-1 0,0 0 0,-1 0 0,-1 0 0,0 0 0,-1-1 0,-1 0 0,-15 24 0,-13 36 0,27-58 0,-1 0 0,-1-1 0,-1 0 0,0 0 0,-1-1 0,-1-1 0,-1 0 0,0 0 0,-18 13 0,-2 0 0,-2-2 0,0-2 0,-45 22 0,53-33 0,-2-1 0,-60 15 0,2-1 0,-75 22 0,106-39 47,45-8-283,0 1 1,0 0 0,0 1-1,0 0 1,-12 5 0,13-3-6591</inkml:trace>
  <inkml:trace contextRef="#ctx0" brushRef="#br0" timeOffset="1078.11">252 1375 24575,'-2'4'0,"-1"0"0,1 0 0,-1 0 0,0 0 0,0-1 0,0 1 0,0-1 0,0 0 0,-6 4 0,1 0 0,-28 29 0,2 1 0,-44 63 0,58-74 0,14-19 0,0 1 0,0-1 0,1 1 0,0 1 0,0-1 0,-4 12 0,9-19 0,0-1 0,0 1 0,0 0 0,0 0 0,0 0 0,0 0 0,1-1 0,-1 1 0,0 0 0,1 0 0,-1-1 0,0 1 0,1 0 0,-1 0 0,1-1 0,-1 1 0,1 0 0,-1-1 0,1 1 0,-1-1 0,1 1 0,0 0 0,-1-1 0,1 0 0,0 1 0,-1-1 0,1 1 0,0-1 0,0 0 0,0 1 0,-1-1 0,1 0 0,0 0 0,0 0 0,0 0 0,-1 0 0,1 0 0,0 0 0,1 0 0,44 1 0,-35-1 0,5 2 33,0 0 0,-1 1 1,17 5-1,26 5-1531,-41-11-5328</inkml:trace>
  <inkml:trace contextRef="#ctx0" brushRef="#br0" timeOffset="2925.84">1376 1293 24575,'83'-1'0,"88"2"0,-170-1 0,1 0 0,-1 0 0,1 0 0,-1 0 0,1 0 0,-1 1 0,1-1 0,-1 0 0,0 1 0,1-1 0,-1 1 0,1 0 0,-1-1 0,0 1 0,1 0 0,-1 0 0,0 0 0,0 0 0,0 0 0,0 0 0,2 2 0,-3-2 0,1 0 0,-1 1 0,0-1 0,0 0 0,0 1 0,0-1 0,0 0 0,0 1 0,0-1 0,0 0 0,0 1 0,-1-1 0,1 0 0,0 1 0,-1-1 0,1 0 0,-1 0 0,0 0 0,0 2 0,-6 8 0,-1 0 0,0-1 0,-19 18 0,19-19 0,-205 224 0,191-212 0,18-19 0,1 0 0,0 1 0,0-1 0,0 1 0,1-1 0,-1 1 0,1 0 0,-1 0 0,1 0 0,0 0 0,0 1 0,0-1 0,1 0 0,-1 1 0,1-1 0,-2 7 0,4-9 0,-1 0 0,1 0 0,0 0 0,-1 0 0,1-1 0,0 1 0,0 0 0,-1-1 0,1 1 0,0-1 0,0 1 0,0-1 0,0 1 0,0-1 0,0 1 0,0-1 0,0 0 0,0 0 0,0 1 0,0-1 0,1 0 0,30 5 0,-27-4 0,67 5 81,-51-6-563,0 2 0,29 5 0,-37-3-6344</inkml:trace>
  <inkml:trace contextRef="#ctx0" brushRef="#br0" timeOffset="3813.89">1425 1458 24575,'3'0'0,"7"0"0,4 3 0,5 1 0,3-1 0,0 0 0,-1 2 0,-1 0 0,-2-1 0,-3 2 0,-1 0 0,-1 2 0,-2-1-8191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2:55:31.580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99 35 24575,'17'-1'0,"0"-1"0,-1-1 0,1 0 0,16-6 0,-20 5 0,1 0 0,-1 1 0,1 1 0,0 0 0,0 1 0,21 1 0,-35 0 0,1 0 0,0 0 0,-1 0 0,1 0 0,0 0 0,0 0 0,-1 0 0,1 1 0,0-1 0,-1 0 0,1 1 0,0-1 0,-1 0 0,1 1 0,-1-1 0,1 1 0,-1-1 0,1 1 0,-1-1 0,1 1 0,-1-1 0,1 1 0,-1-1 0,1 1 0,-1 0 0,0-1 0,1 1 0,-1-1 0,0 1 0,0 1 0,-5 24 0,-24 23 0,29-48 0,-23 31 0,-181 232 0,203-263 0,-1 0 0,1 0 0,-1 1 0,1-1 0,0 1 0,-1 0 0,1-1 0,0 1 0,0 0 0,0 0 0,0 0 0,1-1 0,-1 1 0,0 0 0,1 0 0,0 0 0,-1 0 0,1 0 0,0 0 0,0 0 0,0 0 0,0 0 0,0 0 0,1 0 0,-1 0 0,0 0 0,1 0 0,0 0 0,-1 0 0,1 0 0,0 0 0,0-1 0,0 1 0,0 0 0,0 0 0,1-1 0,-1 1 0,0-1 0,1 0 0,-1 1 0,1-1 0,-1 0 0,1 0 0,3 2 0,8 5 0,1 0 0,0-1 0,1-1 0,24 8 0,-26-10 0,5 1 0,-1-1 0,1-1 0,0 0 0,31-1 0,-27-1 0,1 1 0,24 5 0,-36-4-1365</inkml:trace>
  <inkml:trace contextRef="#ctx0" brushRef="#br0" timeOffset="965.81">0 267 24575,'3'0'0,"3"0"0,4 0 0,6 0 0,3 0 0,4 0 0,0 0 0,6 0 0,0 0 0,-2 0 0,-3 0 0,-2 0 0,-3 0 0,-4 0-8191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2:55:27.492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0 0 24575,'0'32'0,"7"231"0,-3-217 0,1 0 0,3 0 0,22 72 0,-27-110 0,0 1 0,0-1 0,1 0 0,0 0 0,0 0 0,1-1 0,0 0 0,8 10 0,-13-17 0,1 0 0,0 0 0,-1 0 0,1 0 0,0 0 0,-1 0 0,1 0 0,0 0 0,-1 0 0,1-1 0,-1 1 0,1 0 0,0 0 0,-1 0 0,1-1 0,0 1 0,-1 0 0,1-1 0,-1 1 0,1 0 0,-1-1 0,1 1 0,-1-1 0,1 1 0,-1-1 0,0 1 0,1-1 0,-1 1 0,0-1 0,1 0 0,-1 1 0,0-1 0,1 1 0,-1-2 0,15-26 0,-13 25 0,4-11 0,9-19 0,1 2 0,1 0 0,2 1 0,0 0 0,30-31 0,-36 46 0,15-12 0,-2-2 0,-1-1 0,-1-1 0,-2-1 0,21-40 0,-38 56-341,0 1 0,-1-1-1,4-29 1,-6 33-6485</inkml:trace>
  <inkml:trace contextRef="#ctx0" brushRef="#br0" timeOffset="670.06">678 17 24575,'0'471'0,"0"-464"0,0 1 0,1-1 0,-1 0 0,1 1 0,1-1 0,-1 0 0,1 0 0,1 0 0,5 14 0,0-18-1365,0-3-5461</inkml:trace>
  <inkml:trace contextRef="#ctx0" brushRef="#br0" timeOffset="2319.8">1075 83 24575,'-4'2'0,"1"0"0,-1 0 0,0 0 0,1 0 0,-1 1 0,1 0 0,0-1 0,0 1 0,0 0 0,0 0 0,1 1 0,-1-1 0,1 1 0,-4 6 0,1-2 0,-1 0 0,-10 15 0,-2 0 0,-27 28 0,39-45 0,0 0 0,-1-1 0,0 0 0,0 0 0,0-1 0,0 0 0,-1 0 0,0 0 0,0-1 0,0 0 0,0-1 0,-13 3 0,-16 1 0,25-3 0,-1-1 0,0 0 0,1-1 0,-17 0 0,29-1 0,1 0 0,-1 0 0,0 0 0,0-1 0,0 1 0,0 0 0,0 0 0,0 0 0,1 0 0,-1 0 0,0 0 0,0 0 0,0 0 0,0 0 0,0-1 0,0 1 0,0 0 0,0 0 0,0 0 0,1 0 0,-1 0 0,0 0 0,0-1 0,0 1 0,0 0 0,0 0 0,0 0 0,0 0 0,0 0 0,0 0 0,0-1 0,0 1 0,0 0 0,0 0 0,0 0 0,0 0 0,0 0 0,0-1 0,0 1 0,0 0 0,-1 0 0,1 0 0,0 0 0,0 0 0,0 0 0,0-1 0,0 1 0,0 0 0,0 0 0,0 0 0,0 0 0,-1 0 0,1 0 0,0 0 0,0 0 0,0 0 0,0 0 0,0-1 0,0 1 0,-1 0 0,1 0 0,0 0 0,0 0 0,0 0 0,20-13 0,27-9 0,-40 20 0,0 0 0,0 0 0,0 0 0,0 1 0,0 0 0,0 1 0,0 0 0,0 0 0,12 2 0,-16-2 0,0 1 0,1 0 0,-1 0 0,0 1 0,0-1 0,0 1 0,0 0 0,0-1 0,0 1 0,0 1 0,-1-1 0,1 0 0,-1 1 0,1-1 0,-1 1 0,0 0 0,0-1 0,0 1 0,0 0 0,-1 0 0,2 4 0,8 19-170,0 0-1,2 0 0,1-1 1,1-1-1,1 0 0,1-1 1,34 35-1,-40-49-6655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3:11:23.505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644 19 24575,'2'-2'0,"1"-1"0,0 2 0,0-1 0,1 0 0,-1 1 0,0-1 0,0 1 0,1 0 0,-1 0 0,1 0 0,-1 1 0,1-1 0,3 1 0,54 0 0,-39 1 0,-15-1 0,1 1 0,-1 1 0,0-1 0,0 1 0,0 0 0,0 1 0,0 0 0,0 0 0,0 0 0,-1 1 0,0 0 0,0 0 0,0 1 0,7 6 0,-6-4 0,0 0 0,0 0 0,-1 0 0,0 1 0,-1 0 0,0 0 0,0 0 0,0 1 0,-1 0 0,4 14 0,11 33 0,5 21 0,-20-53 0,0 0 0,-2 0 0,0 39 0,-3-54 0,0 0 0,0 0 0,-1 0 0,-1 0 0,0 0 0,0 0 0,0-1 0,-1 0 0,0 1 0,-1-1 0,0-1 0,-11 14 0,1-3 0,-11 15 0,-61 57 0,83-86 0,-23 17 0,1 2 0,2 0 0,0 2 0,-34 46 0,38-45 0,-2 0 0,-1-1 0,-27 24 0,23-25 0,2 1 0,-36 48 0,39-46 0,-1 0 0,-2-2 0,0-1 0,-34 24 0,-32 31 0,-40 47-1365,120-116-5461</inkml:trace>
  <inkml:trace contextRef="#ctx0" brushRef="#br0" timeOffset="1554.09">15 1358 24575,'-1'30'0,"-11"60"0,12-88-3,0-1 0,-1 1 0,1-1-1,0 1 1,0 0 0,0-1 0,0 1 0,0 0-1,0-1 1,1 1 0,-1-1 0,0 1-1,1-1 1,0 1 0,-1 0 0,1-1 0,0 0-1,0 1 1,-1-1 0,1 1 0,0-1-1,0 0 1,1 0 0,1 2 0,0-1 20,0 0-1,0-1 1,0 0 0,0 1-1,0-1 1,0-1 0,0 1-1,1 0 1,-1-1 0,0 1-1,6-1 1,7-1-314,0 0 0,-1-1 0,1-1 0,17-5 0,-21 5-6529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3:11:28.644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19 24575,'52'-1'0,"79"-11"0,-122 10 0,0 1 0,0-1 0,0 2 0,1-1 0,-1 1 0,0 1 0,0-1 0,1 2 0,-1-1 0,0 1 0,0 1 0,-1-1 0,1 2 0,0-1 0,-1 1 0,14 9 0,-1 1 0,-15-11 0,0 0 0,-1 0 0,0 1 0,0 0 0,0 0 0,0 0 0,-1 0 0,1 1 0,-1 0 0,0 0 0,-1 0 0,1 0 0,-1 1 0,0-1 0,0 1 0,2 8 0,0 2 0,-1 0 0,0 0 0,-1 1 0,-1-1 0,-1 1 0,0-1 0,-3 31 0,0-36 0,0 0 0,0 0 0,-1-1 0,-1 1 0,1-1 0,-2 0 0,0 0 0,0 0 0,0-1 0,-1 0 0,-1 0 0,-12 14 0,-53 54-1365,62-69-5461</inkml:trace>
  <inkml:trace contextRef="#ctx0" brushRef="#br0" timeOffset="1234.07">282 466 24575,'0'2'0,"0"5"0,0 3 0,0 3 0,-3-1 0,0 1 0,-1 0 0,1 2 0,4-3 0,4-3 0,2-5 0,2-4 0,2-2 0,3-1 0,1 1 0,1 0 0,-2 1-8191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3:11:33.644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0 24575,'2216'0'-1365,"-2200"0"-5461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3:11:37.199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365 0 24575,'-22'2'0,"-1"1"0,1 1 0,0 1 0,0 1 0,-30 11 0,46-14 0,0 0 0,0 1 0,0-1 0,0 1 0,0 0 0,1 1 0,-1-1 0,1 1 0,1 0 0,-1 1 0,-6 8 0,-4 9 0,-19 41 0,11-20 0,14-27 0,1 0 0,1 1 0,1 0 0,1 0 0,0 0 0,-3 23 0,3 1 0,1 72 0,4-109 0,1 0 0,-1 0 0,1 0 0,1 0 0,-1-1 0,0 1 0,1 0 0,0-1 0,0 1 0,1-1 0,-1 0 0,1 1 0,6 6 0,4 3 0,1 0 0,20 15 0,7 7 0,-1 3 0,-14-15 0,34 42 0,-12-11 0,2-2 0,83 68 0,43 44 0,-155-145 0,39 30 0,3 1 0,99 80 0,-64-57 0,11 11 0,4-6 0,4-4 0,171 81 0,-145-84 0,-50-24 0,128 48 0,-77-42 0,203 108 0,222 124 0,-535-271 0,-2 1 0,0 2 0,0 1 0,-2 2 0,-1 1 0,37 35 0,-19-15 0,2-1 0,1-3 0,91 52 0,-9-5 0,-30-16 0,278 199 0,-57-54-1365</inkml:trace>
  <inkml:trace contextRef="#ctx0" brushRef="#br0" timeOffset="2813.83">4533 3225 24575,'1'12'0,"1"0"0,1 0 0,0-1 0,9 21 0,-7-20 0,5 16 0,2-1 0,0-1 0,2 0 0,2-1 0,0 0 0,1-1 0,30 32 0,-37-45 0,-1 0 0,-1 1 0,0 0 0,-1 1 0,0-1 0,0 1 0,7 26 0,-14-38 0,1 0 0,-1 0 0,0 0 0,0 0 0,0 0 0,0 0 0,0 0 0,0 1 0,0-1 0,-1 0 0,1 0 0,0 0 0,-1 0 0,1 0 0,0 0 0,-1 0 0,1 0 0,-1 0 0,0 0 0,1 0 0,-1-1 0,0 1 0,1 0 0,-1 0 0,0-1 0,0 1 0,0 0 0,0-1 0,0 1 0,1 0 0,-1-1 0,0 0 0,0 1 0,-1-1 0,1 1 0,0-1 0,0 0 0,0 0 0,0 0 0,0 0 0,0 0 0,-2 0 0,-56 1 0,46-2 0,-444-1-1365,443 2-5461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1-29T11:03:37.055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0 24575,'9'0'0,"70"9"0,63 12 0,47 11 0,406 37 0,222 15 0,113-2-5768,-17-15 5768,-87-14 0,-99-17 0,134 5 0,-72-6 0,-164-8-750,-189-9-923</inkml:trace>
  <inkml:trace contextRef="#ctx0" brushRef="#br0" timeOffset="1670.93">3388 556 24575,'1'0'0,"0"1"0,0-1 0,-1 1 0,1 0 0,0-1 0,0 1 0,0-1 0,0 1 0,-1 0 0,1 0 0,0 0 0,-1-1 0,1 1 0,0 0 0,-1 0 0,1 0 0,-1 0 0,0 0 0,1 0 0,-1 0 0,0 0 0,1 1 0,8 31 0,-8-29 0,13 81 0,-4 1 0,0 106 0,-5-68 0,-1 11 0,-16 144 0,-33 137 0,5-62 0,-9 565-597,43 0-132,6-767 706,-23 1287 248,22-1368 150,4 0 0,17 110-1,-16-148-544,0 0-1,-2-1 0,-2 1 1,-1 0-1,-1 0 0,-2-1 1,-10 41-1,9-55-6655</inkml:trace>
  <inkml:trace contextRef="#ctx0" brushRef="#br0" timeOffset="3739.83">13971 424 24575,'108'-5'0,"145"-24"0,-211 23 0,81-6 0,204 8 0,-190 5 0,4284 1-1030,-3405-16 1016,14 0 200,-431 1 751,37 0-1016,-328 14-1286,-287-1-5461</inkml:trace>
  <inkml:trace contextRef="#ctx0" brushRef="#br0" timeOffset="5211.33">18152 424 24575,'1'28'0,"8"43"0,1 9 0,-9 608 0,-6-431 0,-13 747-1932,-5 432 3,20-477 3754,2-917-1147,-1 1 1,-14 75 0,11-86-679,0 44 0,-3 17 0,-2-1-266,4 155-1,7-198-565,-1-15-5994</inkml:trace>
  <inkml:trace contextRef="#ctx0" brushRef="#br0" timeOffset="9028.31">1509 4313 24575,'-3'77'0,"1"-46"0,1-1 0,2 1 0,8 61 0,-7-88 0,-1 0 0,1 0 0,0 0 0,0 0 0,0-1 0,1 1 0,-1 0 0,1-1 0,0 0 0,0 0 0,0 0 0,1 0 0,-1 0 0,0 0 0,1-1 0,0 0 0,0 0 0,0 0 0,-1 0 0,2 0 0,-1-1 0,0 0 0,7 2 0,13 1 0,0 0 0,0-1 0,26-1 0,-31-1 0,-6-1 0,0 1 0,0 0 0,0 1 0,-1 0 0,1 1 0,13 5 0,-23-7 0,-1 1 0,1-1 0,0 1 0,-1-1 0,0 1 0,1 0 0,-1 0 0,0 0 0,0 0 0,0 0 0,0 0 0,0 0 0,0 1 0,-1-1 0,1 1 0,-1 0 0,0-1 0,1 1 0,-1 0 0,-1 0 0,1 0 0,0-1 0,-1 1 0,1 0 0,-1 0 0,0 0 0,0 0 0,0 0 0,0 0 0,-1 0 0,1 0 0,-1 0 0,-1 3 0,0 2 0,-1-1 0,-1 1 0,0 0 0,0-1 0,0 0 0,-1 0 0,0 0 0,0-1 0,-1 1 0,1-1 0,-1-1 0,-1 1 0,-12 8 0,-1 0 0,-1 0 0,-1-2 0,-32 14 0,42-21 24,0-1 0,0 0 0,0-1 0,-16 2 0,24-4-117,-1 0 0,1-1 1,0 0-1,-1 0 0,1 0 0,-1-1 0,1 1 0,-1-1 1,1 0-1,0 0 0,-1-1 0,1 1 0,0-1 1,0 0-1,-4-3 0</inkml:trace>
  <inkml:trace contextRef="#ctx0" brushRef="#br0" timeOffset="9909.03">1562 4313 24575,'9'0'0,"7"0"0,11 0 0,4 0 0,2 0 0,0 0 0,-2 0 0,0 0 0,-3 0 0,0 0 0,-1 0 0,-5 0-8191</inkml:trace>
  <inkml:trace contextRef="#ctx0" brushRef="#br0" timeOffset="11308.03">2039 4419 24575,'-1'4'0,"1"0"0,-1 0 0,0 0 0,0 0 0,-1 0 0,1 0 0,-1 0 0,0-1 0,0 1 0,0-1 0,0 1 0,-1-1 0,1 0 0,-6 5 0,-49 42 0,35-32 0,16-12 0,1-1 0,0 1 0,1 0 0,-1 0 0,1 0 0,0 1 0,1 0 0,-1-1 0,1 1 0,1 1 0,-1-1 0,1 0 0,0 0 0,-1 14 0,1 1 0,1 0 0,1 0 0,5 39 0,-3-54 0,-1 0 0,1-1 0,1 1 0,-1-1 0,1 0 0,1 1 0,-1-1 0,1 0 0,0-1 0,0 1 0,0-1 0,1 0 0,0 0 0,0 0 0,1 0 0,-1-1 0,1 0 0,0 0 0,0-1 0,10 5 0,-10-5 0,0 0 0,1 0 0,-1-1 0,0 0 0,1 0 0,0-1 0,-1 0 0,1 0 0,0 0 0,-1-1 0,1 0 0,0 0 0,0-1 0,-1 0 0,1 0 0,0 0 0,-1-1 0,1 0 0,-1 0 0,0-1 0,7-3 0,-9 3 0,1-1 0,-1 0 0,-1 0 0,1 0 0,0 0 0,-1-1 0,0 1 0,0-1 0,0 0 0,-1 1 0,0-2 0,0 1 0,0 0 0,0 0 0,-1 0 0,0-1 0,1-7 0,0-12 0,-1 0 0,-3-41 0,0 26 0,2 34 0,0 0 0,-1-1 0,1 1 0,-1 0 0,-1 0 0,1 0 0,-1 0 0,0 0 0,0 0 0,-4-6 0,4 9 0,0 1 0,0-1 0,0 1 0,-1-1 0,1 1 0,-1 0 0,0 0 0,0 0 0,1 0 0,-1 0 0,0 1 0,0-1 0,-1 1 0,1 0 0,0 0 0,0 0 0,-1 0 0,1 0 0,-7 0 0,-102-18-1365,92 17-5461</inkml:trace>
  <inkml:trace contextRef="#ctx0" brushRef="#br0" timeOffset="13045.25">2277 4604 24575,'-2'1'0,"0"-1"0,0 1 0,0 0 0,1-1 0,-1 1 0,0 0 0,1 0 0,-1 0 0,1 1 0,-1-1 0,1 0 0,-1 0 0,1 1 0,0-1 0,0 1 0,0-1 0,0 1 0,0 0 0,0-1 0,0 1 0,0 0 0,0 2 0,-14 42 0,12-34 0,1 1 0,0 0 0,1-1 0,0 1 0,1 0 0,0 0 0,3 14 0,-2-23 0,-1 0 0,1-1 0,0 1 0,1 0 0,-1-1 0,1 1 0,-1-1 0,1 0 0,0 0 0,0 1 0,0-1 0,1-1 0,-1 1 0,1 0 0,0 0 0,0-1 0,0 0 0,0 1 0,0-1 0,0 0 0,0-1 0,1 1 0,-1-1 0,1 1 0,-1-1 0,1 0 0,0 0 0,4 0 0,12 2 0,1-1 0,0-1 0,29-3 0,-42 2 0,1-1 0,0 0 0,0-1 0,0 0 0,-1 0 0,1-1 0,-1 0 0,0-1 0,0 1 0,11-8 0,-14 6 0,-2 1 0,1-1 0,0 0 0,-1 0 0,0 0 0,0 0 0,-1-1 0,1 1 0,-1-1 0,0 0 0,-1 0 0,2-6 0,10-74 0,-12 80 0,-1 1 0,1 0 0,-1-1 0,0 1 0,0-1 0,-1 1 0,0 0 0,1-1 0,-2 1 0,1 0 0,-1 0 0,0 0 0,0 0 0,0 0 0,0 0 0,-1 1 0,0-1 0,0 1 0,-1-1 0,1 1 0,-1 0 0,1 1 0,-1-1 0,-1 1 0,1-1 0,0 1 0,-1 0 0,0 1 0,1-1 0,-1 1 0,0 0 0,-9-2 0,2 0-195,1 1 0,-1 0 0,1 1 0,-1 0 0,0 1 0,-12 0 0,2 1-6631</inkml:trace>
  <inkml:trace contextRef="#ctx0" brushRef="#br0" timeOffset="15677.15">2065 5213 24575,'-2'42'0,"-10"55"0,6-54 0,-1 51 0,6-72 0,1 11 0,5 53 0,-3-74 0,0 0 0,1 0 0,1 0 0,0-1 0,0 0 0,1 1 0,12 18 0,60 113 0,8 13 0,-16-42 0,19 28 0,-74-122 0,1-2 0,1 0 0,1 0 0,0-2 0,20 16 0,171 103 0,-182-119 0,1-1 0,0-1 0,55 20 0,26 14 0,-70-26 0,42 34 0,-54-36 0,1-1 0,0-2 0,56 26 0,-39-27 0,1-2 0,0-3 0,0-1 0,48 4 0,186 1 0,-274-15 0,148 12 0,-47-1 0,572 13 0,-570-22 0,557 23 0,149 2 0,1016-29 0,-1624-11 0,307-61 0,-308 39 0,-172 29 0,0-2 0,0-1 0,-1-1 0,39-19 0,110-69 0,2-1 0,-78 53 0,2 5 0,1 5 0,2 5 0,158-24 0,202-1 0,214-41 0,-662 92 0,0 0 0,-1-2 0,0-1 0,36-18 0,-45 19 0,0-1 0,0-1 0,-1 0 0,0 0 0,0-1 0,-1 0 0,-1-1 0,11-15 0,31-53 0,-37 56 0,0 0 0,1 1 0,1 1 0,1 0 0,1 1 0,28-24 0,39-21 0,90-74 0,-149 115 0,-1-1 0,-1-1 0,-1-1 0,25-39 0,1-9 0,2 2 0,4 3 0,69-70 0,49-50 0,-71 74 0,58-35 0,11-13 0,-82 83 0,-23 20 0,74-52 0,-88 76 0,2 3 0,2 2 0,1 2 0,115-41 0,182-68 82,-175 65-1529,-112 48-5379</inkml:trace>
  <inkml:trace contextRef="#ctx0" brushRef="#br0" timeOffset="16659.44">14262 3810 24575,'18'-1'0,"0"-1"0,0-1 0,0-1 0,0 0 0,17-8 0,-14 5 0,0 1 0,0 1 0,30-3 0,111 7 0,-111 3 0,0-3 0,71-9 0,-121 10 0,-1 0 0,1 0 0,0-1 0,-1 1 0,1 0 0,0 0 0,-1 0 0,1 0 0,0 0 0,-1 0 0,1 0 0,-1 0 0,1 0 0,0 0 0,-1 1 0,1-1 0,0 0 0,-1 0 0,1 0 0,0 1 0,-1-1 0,1 0 0,-1 1 0,1-1 0,-1 1 0,1-1 0,-1 1 0,1-1 0,-1 1 0,0-1 0,1 1 0,0 0 0,-5 24 0,-30 39 0,25-49 0,-227 329 0,177-264 0,47-66-1365,1-4-5461</inkml:trace>
  <inkml:trace contextRef="#ctx0" brushRef="#br0" timeOffset="19397.57">16458 3625 24575,'0'0'0,"0"0"0,0-1 0,0 1 0,0 0 0,1 0 0,-1-1 0,0 1 0,0 0 0,0 0 0,0-1 0,0 1 0,0 0 0,0 0 0,0-1 0,0 1 0,0 0 0,0-1 0,0 1 0,0 0 0,0 0 0,0-1 0,0 1 0,-1 0 0,1 0 0,0-1 0,0 1 0,0 0 0,0 0 0,0-1 0,-1 1 0,1 0 0,0 0 0,0 0 0,0 0 0,-1-1 0,1 1 0,0 0 0,0 0 0,0 0 0,-1 0 0,1 0 0,0-1 0,0 1 0,-1 0 0,1 0 0,0 0 0,-1 0 0,1 0 0,0 0 0,0 0 0,-1 0 0,1 0 0,0 0 0,0 0 0,-1 0 0,1 0 0,0 0 0,0 1 0,-1-1 0,1 0 0,0 0 0,0 0 0,-1 0 0,1 1 0,-11 15 0,4 10 0,1 1 0,2-1 0,1 1 0,1 0 0,1 28 0,3-41 0,-1 0 0,2 0 0,0-1 0,0 1 0,2-1 0,-1 0 0,2 0 0,0 0 0,0-1 0,1 0 0,13 18 0,-2-9 0,1 0 0,1-2 0,1 0 0,31 22 0,-2-2 0,-50-39 0,1 0 0,-1 1 0,1-1 0,0 1 0,-1-1 0,1 1 0,-1-1 0,1 1 0,-1-1 0,1 1 0,-1-1 0,0 1 0,1 0 0,-1-1 0,0 1 0,0 0 0,1-1 0,-1 1 0,0 0 0,0-1 0,0 1 0,0 0 0,0 0 0,0-1 0,0 1 0,0 0 0,0-1 0,0 1 0,0 1 0,-18 13 0,-41 3 0,50-15 0,-13 3 0,-1-1 0,1 0 0,-1-2 0,0-1 0,1 0 0,-1-2 0,-27-3 0,44 3 0,0-1 0,0 0 0,0 0 0,0-1 0,0 0 0,1 0 0,-1 0 0,1-1 0,-1 0 0,1 0 0,0 0 0,0 0 0,0-1 0,0 0 0,1 0 0,0 0 0,0-1 0,0 1 0,0-1 0,1 0 0,-1 0 0,1-1 0,1 1 0,-1 0 0,1-1 0,0 0 0,0 1 0,0-1 0,1 0 0,0 0 0,0 0 0,0-7 0,0-38 0,1 0 0,3 0 0,17-91 0,-19 138 0,-1 1 0,1-1 0,0 1 0,0-1 0,0 1 0,0-1 0,1 1 0,-1 0 0,1 0 0,0 0 0,0 0 0,0 0 0,0 0 0,0 0 0,1 0 0,-1 1 0,1-1 0,0 1 0,0 0 0,3-2 0,1 1 0,0 1 0,0 0 0,0 0 0,0 1 0,0 0 0,1 0 0,-1 0 0,0 1 0,9 1 0,86 4 0,-38-1 0,83-5 0,-145 0 0,1 1 0,-1 0 0,0-1 0,0 0 0,0 1 0,1-1 0,-1 0 0,0 0 0,0 0 0,0-1 0,0 1 0,-1 0 0,1-1 0,0 1 0,0-1 0,-1 0 0,1 1 0,-1-1 0,0 0 0,1 0 0,1-4 0,-1 1 0,0 0 0,0-1 0,0 0 0,0 1 0,-1-1 0,0 0 0,0 0 0,-1-11 0,1 12 0,-1-1 0,0 0 0,0 0 0,-1 1 0,0-1 0,0 0 0,0 1 0,-1-1 0,0 1 0,0-1 0,0 1 0,-1 0 0,1 0 0,-1 0 0,0 0 0,-1 1 0,1-1 0,-1 1 0,-6-6 0,2 6 0,-1 1 0,1 1 0,-1-1 0,0 1 0,0 1 0,1-1 0,-1 1 0,0 1 0,-10 0 0,-82 8 0,96-7 0,2-1-114,0 1 1,0-1-1,0 1 0,0 0 0,0 0 1,0 0-1,0 0 0,0 0 0,1 1 1,-1 0-1,-4 2 0,-4 8-6712</inkml:trace>
  <inkml:trace contextRef="#ctx0" brushRef="#br0" timeOffset="20952.38">16855 3705 24575,'-1'3'0,"0"1"0,0-1 0,-1 1 0,1-1 0,-1 0 0,1 0 0,-1 0 0,0 0 0,-4 4 0,-6 13 0,2 2 0,0 2 0,2-1 0,-11 49 0,17-59 0,0 0 0,1-1 0,1 1 0,0 0 0,0 0 0,1 0 0,1-1 0,0 1 0,7 20 0,-8-29 0,2 0 0,-1 0 0,0-1 0,1 1 0,0-1 0,0 1 0,0-1 0,0 0 0,0 0 0,1 0 0,-1 0 0,1-1 0,0 0 0,0 1 0,0-1 0,0-1 0,0 1 0,0-1 0,0 1 0,1-1 0,-1 0 0,1-1 0,-1 1 0,8-1 0,13 1 0,-1-1 0,1-1 0,27-5 0,-45 6 0,-2-1 0,1 0 0,0 0 0,0-1 0,-1 0 0,1 0 0,-1 0 0,0 0 0,0-1 0,0 0 0,0 0 0,0 0 0,0-1 0,-1 0 0,0 1 0,8-10 0,-7 6 0,0-1 0,0 0 0,0 0 0,-1 0 0,0-1 0,-1 0 0,0 0 0,0 0 0,1-11 0,-1 2 0,-1 0 0,0-1 0,-2 0 0,0 1 0,-1-1 0,-1 1 0,-1 0 0,0-1 0,-9-25 0,10 41 0,1-1 0,-1 1 0,0 0 0,0 0 0,0 0 0,-1 1 0,1-1 0,-1 0 0,1 1 0,-1 0 0,0-1 0,0 1 0,0 0 0,0 1 0,0-1 0,-1 0 0,1 1 0,-1 0 0,1 0 0,-1 0 0,1 0 0,-1 0 0,1 1 0,-5-1 0,-13 0 0,0 0 0,0 1 0,-23 4 0,4-1 0,-40 3-1365,57 0-5461</inkml:trace>
  <inkml:trace contextRef="#ctx0" brushRef="#br0" timeOffset="22292.11">17199 3863 24575,'-1'5'0,"0"-1"0,0 1 0,-1-1 0,1 0 0,-1 1 0,0-1 0,0 0 0,-1 0 0,-3 5 0,-10 20 0,13-18 0,0 0 0,0 0 0,1 1 0,1-1 0,0 1 0,0-1 0,2 24 0,0-27 0,0-1 0,0 1 0,1-1 0,0 1 0,0-1 0,1 0 0,0 0 0,0 0 0,1 0 0,-1 0 0,2-1 0,-1 1 0,6 5 0,-6-9 0,0 0 0,0 0 0,1 0 0,-1 0 0,1-1 0,0 0 0,0 0 0,0 0 0,0-1 0,0 0 0,0 0 0,0 0 0,0 0 0,7-1 0,7 1 0,1-2 0,26-3 0,-41 3 0,0 0 0,0 0 0,0 0 0,-1-1 0,1 0 0,-1 0 0,1 0 0,-1-1 0,0 1 0,0-1 0,0 0 0,0 0 0,-1 0 0,1-1 0,-1 1 0,1-1 0,-1 0 0,-1 0 0,1 0 0,0 0 0,-1 0 0,0-1 0,0 1 0,2-10 0,1-2 0,-1 0 0,-1-1 0,-1 0 0,0 0 0,-1-30 0,-1 37 0,0 0 0,-1 1 0,0-1 0,-1 0 0,0 1 0,0-1 0,-5-10 0,5 16 0,-1-1 0,1 1 0,-1 0 0,0 0 0,0 0 0,0 0 0,0 0 0,-1 1 0,0-1 0,1 1 0,-1 0 0,-1 0 0,1 1 0,0-1 0,-1 1 0,-4-2 0,-14-5-170,-1 2-1,0 0 0,0 1 1,-1 2-1,0 1 0,0 0 1,-43 2-1,43 2-6655</inkml:trace>
  <inkml:trace contextRef="#ctx0" brushRef="#br0" timeOffset="23895.31">23920 3863 24575,'-37'3'0,"0"1"0,0 1 0,-61 19 0,11-3 0,-186 24 0,18-3 0,246-40 0,-31 6 0,39-8 0,0 1 0,-1-1 0,1 0 0,0 0 0,-1 1 0,1-1 0,0 1 0,0-1 0,0 1 0,0 0 0,-1-1 0,1 1 0,0 0 0,0 0 0,0 0 0,1 0 0,-1 0 0,0 0 0,0 0 0,0 0 0,0 1 0,2 0 0,0-1 0,1 0 0,-1 0 0,1 0 0,-1 0 0,1 0 0,-1 0 0,1-1 0,-1 1 0,1-1 0,0 1 0,-1-1 0,1 1 0,0-1 0,0 0 0,-1 0 0,1 0 0,0 0 0,2 0 0,0 0 0,324 31 0,307 40 0,-621-69 0,0 0 0,0 1 0,0 0 0,0 1 0,-1 1 0,0 0 0,1 0 0,12 9 0,-24-13 0,-1 0 0,1 0 0,-1 0 0,0 0 0,0 0 0,1 0 0,-1 1 0,0-1 0,0 0 0,0 1 0,0-1 0,-1 0 0,1 1 0,0-1 0,-1 1 0,1 0 0,-1-1 0,1 1 0,-1-1 0,0 1 0,1 0 0,-1-1 0,0 1 0,0 0 0,0-1 0,0 1 0,-1 0 0,1-1 0,0 1 0,-1 0 0,1-1 0,-1 1 0,1-1 0,-1 1 0,0-1 0,0 1 0,0-1 0,0 0 0,0 1 0,0-1 0,0 0 0,0 0 0,0 0 0,-2 2 0,-8 6 0,1 1 0,-2-1 0,1-1 0,-15 8 0,20-12 0,-234 118 0,88-49 0,-168 113 0,314-181 0,1-1 0,-1 1 0,1 1 0,0-1 0,0 1 0,0 0 0,1 0 0,0 0 0,0 1 0,0 0 0,1-1 0,0 1 0,-2 8 0,1-1 0,1 0 0,0 0 0,1 0 0,0 0 0,1 27 0,2-36 0,0-1 0,0 1 0,0 0 0,0-1 0,1 1 0,0-1 0,0 1 0,0-1 0,0 0 0,1 0 0,-1 0 0,1 0 0,0-1 0,0 1 0,1-1 0,-1 0 0,1 1 0,0-2 0,0 1 0,0 0 0,0-1 0,0 0 0,5 3 0,12 4 0,1 0 0,0-2 0,35 9 0,69 9 60,159 14 0,134-18-1545,-330-20-5341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C359F-149C-412B-AFD1-2DCD498912E1}">
  <dimension ref="A1:D23"/>
  <sheetViews>
    <sheetView workbookViewId="0">
      <selection activeCell="D14" sqref="D14:D17"/>
    </sheetView>
  </sheetViews>
  <sheetFormatPr defaultRowHeight="15" x14ac:dyDescent="0.25"/>
  <cols>
    <col min="1" max="1" width="24" customWidth="1"/>
    <col min="2" max="2" width="17.7109375" customWidth="1"/>
    <col min="3" max="3" width="26" customWidth="1"/>
  </cols>
  <sheetData>
    <row r="1" spans="1:4" ht="15.75" thickBot="1" x14ac:dyDescent="0.3">
      <c r="C1" s="14" t="s">
        <v>14</v>
      </c>
    </row>
    <row r="2" spans="1:4" ht="19.5" thickTop="1" x14ac:dyDescent="0.3">
      <c r="A2" s="1"/>
      <c r="B2" s="2" t="s">
        <v>0</v>
      </c>
      <c r="C2" s="2" t="s">
        <v>1</v>
      </c>
      <c r="D2" s="3"/>
    </row>
    <row r="3" spans="1:4" ht="18.75" x14ac:dyDescent="0.3">
      <c r="A3" s="4" t="s">
        <v>2</v>
      </c>
      <c r="B3" s="5">
        <v>27000</v>
      </c>
      <c r="C3" s="6" t="s">
        <v>3</v>
      </c>
      <c r="D3" s="7">
        <v>19500</v>
      </c>
    </row>
    <row r="4" spans="1:4" ht="18.75" x14ac:dyDescent="0.3">
      <c r="A4" s="4" t="s">
        <v>4</v>
      </c>
      <c r="B4" s="5">
        <v>5400</v>
      </c>
      <c r="C4" s="6" t="s">
        <v>5</v>
      </c>
      <c r="D4" s="7">
        <v>3000</v>
      </c>
    </row>
    <row r="5" spans="1:4" ht="18.75" x14ac:dyDescent="0.3">
      <c r="A5" s="4" t="s">
        <v>6</v>
      </c>
      <c r="B5" s="5">
        <v>6600</v>
      </c>
      <c r="C5" s="6" t="s">
        <v>7</v>
      </c>
      <c r="D5" s="7">
        <v>1800</v>
      </c>
    </row>
    <row r="6" spans="1:4" ht="18.75" x14ac:dyDescent="0.3">
      <c r="A6" s="4"/>
      <c r="B6" s="6"/>
      <c r="C6" s="6" t="s">
        <v>8</v>
      </c>
      <c r="D6" s="7">
        <v>14700</v>
      </c>
    </row>
    <row r="7" spans="1:4" ht="19.5" thickBot="1" x14ac:dyDescent="0.35">
      <c r="A7" s="8" t="s">
        <v>9</v>
      </c>
      <c r="B7" s="9">
        <v>39000</v>
      </c>
      <c r="C7" s="10" t="s">
        <v>9</v>
      </c>
      <c r="D7" s="11">
        <v>39000</v>
      </c>
    </row>
    <row r="8" spans="1:4" ht="9" customHeight="1" thickTop="1" thickBot="1" x14ac:dyDescent="0.4">
      <c r="A8" s="12"/>
      <c r="B8" s="12"/>
      <c r="C8" s="12"/>
      <c r="D8" s="12"/>
    </row>
    <row r="9" spans="1:4" ht="19.5" thickTop="1" x14ac:dyDescent="0.3">
      <c r="A9" s="1"/>
      <c r="B9" s="2" t="s">
        <v>0</v>
      </c>
      <c r="C9" s="2" t="s">
        <v>10</v>
      </c>
      <c r="D9" s="3"/>
    </row>
    <row r="10" spans="1:4" ht="18.75" x14ac:dyDescent="0.3">
      <c r="A10" s="4" t="s">
        <v>11</v>
      </c>
      <c r="B10" s="5">
        <v>10200</v>
      </c>
      <c r="C10" s="6" t="s">
        <v>12</v>
      </c>
      <c r="D10" s="7">
        <v>12000</v>
      </c>
    </row>
    <row r="11" spans="1:4" ht="19.5" thickBot="1" x14ac:dyDescent="0.35">
      <c r="A11" s="8" t="s">
        <v>7</v>
      </c>
      <c r="B11" s="9">
        <v>1800</v>
      </c>
      <c r="C11" s="10"/>
      <c r="D11" s="13"/>
    </row>
    <row r="12" spans="1:4" ht="16.5" thickTop="1" thickBot="1" x14ac:dyDescent="0.3"/>
    <row r="13" spans="1:4" ht="19.5" thickTop="1" x14ac:dyDescent="0.3">
      <c r="A13" s="1"/>
      <c r="B13" s="2" t="s">
        <v>13</v>
      </c>
      <c r="C13" s="2" t="s">
        <v>1</v>
      </c>
      <c r="D13" s="3"/>
    </row>
    <row r="14" spans="1:4" ht="18.75" x14ac:dyDescent="0.3">
      <c r="A14" s="4" t="s">
        <v>2</v>
      </c>
      <c r="B14" s="5">
        <v>13500</v>
      </c>
      <c r="C14" s="6" t="s">
        <v>3</v>
      </c>
      <c r="D14" s="7">
        <v>9000</v>
      </c>
    </row>
    <row r="15" spans="1:4" ht="18.75" x14ac:dyDescent="0.3">
      <c r="A15" s="4" t="s">
        <v>6</v>
      </c>
      <c r="B15" s="5">
        <v>4500</v>
      </c>
      <c r="C15" s="6" t="s">
        <v>5</v>
      </c>
      <c r="D15" s="7">
        <v>1800</v>
      </c>
    </row>
    <row r="16" spans="1:4" ht="18.75" x14ac:dyDescent="0.3">
      <c r="A16" s="4"/>
      <c r="B16" s="6"/>
      <c r="C16" s="6" t="s">
        <v>7</v>
      </c>
      <c r="D16" s="7">
        <v>1200</v>
      </c>
    </row>
    <row r="17" spans="1:4" ht="18.75" x14ac:dyDescent="0.3">
      <c r="A17" s="4"/>
      <c r="B17" s="6"/>
      <c r="C17" s="6" t="s">
        <v>8</v>
      </c>
      <c r="D17" s="7">
        <v>6000</v>
      </c>
    </row>
    <row r="18" spans="1:4" ht="19.5" thickBot="1" x14ac:dyDescent="0.35">
      <c r="A18" s="8" t="s">
        <v>9</v>
      </c>
      <c r="B18" s="9">
        <v>18000</v>
      </c>
      <c r="C18" s="10" t="s">
        <v>9</v>
      </c>
      <c r="D18" s="11">
        <v>18000</v>
      </c>
    </row>
    <row r="19" spans="1:4" ht="12" customHeight="1" thickTop="1" thickBot="1" x14ac:dyDescent="0.4">
      <c r="A19" s="12"/>
      <c r="B19" s="12"/>
      <c r="C19" s="12"/>
      <c r="D19" s="12"/>
    </row>
    <row r="20" spans="1:4" ht="19.5" thickTop="1" x14ac:dyDescent="0.3">
      <c r="A20" s="1"/>
      <c r="B20" s="2" t="s">
        <v>13</v>
      </c>
      <c r="C20" s="2" t="s">
        <v>10</v>
      </c>
      <c r="D20" s="3"/>
    </row>
    <row r="21" spans="1:4" ht="18.75" x14ac:dyDescent="0.3">
      <c r="A21" s="4" t="s">
        <v>11</v>
      </c>
      <c r="B21" s="5">
        <v>7800</v>
      </c>
      <c r="C21" s="6" t="s">
        <v>12</v>
      </c>
      <c r="D21" s="7">
        <v>9000</v>
      </c>
    </row>
    <row r="22" spans="1:4" ht="19.5" thickBot="1" x14ac:dyDescent="0.35">
      <c r="A22" s="8" t="s">
        <v>7</v>
      </c>
      <c r="B22" s="9">
        <v>1200</v>
      </c>
      <c r="C22" s="10"/>
      <c r="D22" s="13"/>
    </row>
    <row r="23" spans="1:4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85783-D4B4-4283-B2A8-7DEA455425A7}">
  <dimension ref="A1:J21"/>
  <sheetViews>
    <sheetView zoomScale="140" zoomScaleNormal="140" workbookViewId="0">
      <selection activeCell="H8" sqref="H8"/>
    </sheetView>
  </sheetViews>
  <sheetFormatPr defaultRowHeight="15" x14ac:dyDescent="0.25"/>
  <cols>
    <col min="1" max="1" width="20" customWidth="1"/>
    <col min="2" max="2" width="11" customWidth="1"/>
    <col min="3" max="3" width="9.42578125" customWidth="1"/>
    <col min="4" max="4" width="13.28515625" customWidth="1"/>
    <col min="5" max="5" width="13.85546875" customWidth="1"/>
    <col min="6" max="6" width="16.42578125" customWidth="1"/>
    <col min="7" max="7" width="1.85546875" customWidth="1"/>
    <col min="8" max="8" width="34" customWidth="1"/>
  </cols>
  <sheetData>
    <row r="1" spans="1:10" x14ac:dyDescent="0.25">
      <c r="A1" t="s">
        <v>49</v>
      </c>
    </row>
    <row r="2" spans="1:10" ht="15.75" thickBot="1" x14ac:dyDescent="0.3"/>
    <row r="3" spans="1:10" ht="15.75" thickTop="1" x14ac:dyDescent="0.25">
      <c r="A3" s="56" t="s">
        <v>15</v>
      </c>
      <c r="B3" s="57" t="s">
        <v>0</v>
      </c>
      <c r="C3" s="57" t="s">
        <v>13</v>
      </c>
      <c r="D3" s="57" t="s">
        <v>9</v>
      </c>
      <c r="E3" s="57" t="s">
        <v>50</v>
      </c>
      <c r="F3" s="58" t="s">
        <v>18</v>
      </c>
      <c r="H3" s="72" t="s">
        <v>31</v>
      </c>
      <c r="I3" s="72"/>
      <c r="J3" s="72"/>
    </row>
    <row r="4" spans="1:10" x14ac:dyDescent="0.25">
      <c r="A4" s="59" t="s">
        <v>2</v>
      </c>
      <c r="B4" s="60">
        <v>27000</v>
      </c>
      <c r="C4" s="60">
        <v>13500</v>
      </c>
      <c r="D4" s="60">
        <f>B4+C4</f>
        <v>40500</v>
      </c>
      <c r="E4" s="60"/>
      <c r="F4" s="61">
        <f>D4+E4</f>
        <v>40500</v>
      </c>
      <c r="H4" s="72" t="s">
        <v>56</v>
      </c>
      <c r="I4" s="72"/>
      <c r="J4" s="72"/>
    </row>
    <row r="5" spans="1:10" x14ac:dyDescent="0.25">
      <c r="A5" s="59" t="s">
        <v>51</v>
      </c>
      <c r="B5" s="60">
        <v>5400</v>
      </c>
      <c r="C5" s="60"/>
      <c r="D5" s="60">
        <f t="shared" ref="D5:D7" si="0">B5+C5</f>
        <v>5400</v>
      </c>
      <c r="E5" s="60">
        <v>-5400</v>
      </c>
      <c r="F5" s="61">
        <f t="shared" ref="F5:F7" si="1">D5+E5</f>
        <v>0</v>
      </c>
      <c r="H5" s="46"/>
      <c r="I5" s="46"/>
      <c r="J5" s="46"/>
    </row>
    <row r="6" spans="1:10" x14ac:dyDescent="0.25">
      <c r="A6" s="59" t="s">
        <v>6</v>
      </c>
      <c r="B6" s="60">
        <v>6600</v>
      </c>
      <c r="C6" s="60">
        <v>4500</v>
      </c>
      <c r="D6" s="60">
        <f t="shared" si="0"/>
        <v>11100</v>
      </c>
      <c r="E6" s="60">
        <f>-1200-300</f>
        <v>-1500</v>
      </c>
      <c r="F6" s="61">
        <f t="shared" si="1"/>
        <v>9600</v>
      </c>
      <c r="H6" s="46"/>
      <c r="I6" s="46"/>
      <c r="J6" s="46"/>
    </row>
    <row r="7" spans="1:10" ht="15.75" thickBot="1" x14ac:dyDescent="0.3">
      <c r="A7" s="63"/>
      <c r="B7" s="64"/>
      <c r="C7" s="64"/>
      <c r="D7" s="64">
        <f t="shared" si="0"/>
        <v>0</v>
      </c>
      <c r="E7" s="64"/>
      <c r="F7" s="61">
        <f t="shared" si="1"/>
        <v>0</v>
      </c>
    </row>
    <row r="8" spans="1:10" ht="15.75" thickBot="1" x14ac:dyDescent="0.3">
      <c r="A8" s="68" t="s">
        <v>26</v>
      </c>
      <c r="B8" s="69">
        <f>SUM(B4:B7)</f>
        <v>39000</v>
      </c>
      <c r="C8" s="69">
        <f t="shared" ref="C8:F8" si="2">SUM(C4:C7)</f>
        <v>18000</v>
      </c>
      <c r="D8" s="69">
        <f t="shared" si="2"/>
        <v>57000</v>
      </c>
      <c r="E8" s="69">
        <f t="shared" si="2"/>
        <v>-6900</v>
      </c>
      <c r="F8" s="69">
        <f t="shared" si="2"/>
        <v>50100</v>
      </c>
    </row>
    <row r="9" spans="1:10" x14ac:dyDescent="0.25">
      <c r="A9" s="65"/>
      <c r="B9" s="66"/>
      <c r="C9" s="66"/>
      <c r="D9" s="66"/>
      <c r="E9" s="66"/>
      <c r="F9" s="67"/>
    </row>
    <row r="10" spans="1:10" x14ac:dyDescent="0.25">
      <c r="A10" s="62" t="s">
        <v>3</v>
      </c>
      <c r="B10" s="60">
        <v>19500</v>
      </c>
      <c r="C10" s="60">
        <v>9000</v>
      </c>
      <c r="D10" s="60">
        <f t="shared" ref="D10:D19" si="3">B10+C10</f>
        <v>28500</v>
      </c>
      <c r="E10" s="60">
        <v>-9000</v>
      </c>
      <c r="F10" s="61">
        <f t="shared" ref="F10:F19" si="4">D10+E10</f>
        <v>19500</v>
      </c>
    </row>
    <row r="11" spans="1:10" x14ac:dyDescent="0.25">
      <c r="A11" s="62" t="s">
        <v>5</v>
      </c>
      <c r="B11" s="60">
        <v>3000</v>
      </c>
      <c r="C11" s="60">
        <v>1800</v>
      </c>
      <c r="D11" s="60">
        <f t="shared" si="3"/>
        <v>4800</v>
      </c>
      <c r="E11" s="60">
        <f>-0.4*C11</f>
        <v>-720</v>
      </c>
      <c r="F11" s="61">
        <f t="shared" si="4"/>
        <v>4080</v>
      </c>
    </row>
    <row r="12" spans="1:10" x14ac:dyDescent="0.25">
      <c r="A12" s="62" t="s">
        <v>7</v>
      </c>
      <c r="B12" s="60">
        <v>1800</v>
      </c>
      <c r="C12" s="60">
        <v>1200</v>
      </c>
      <c r="D12" s="60">
        <f t="shared" si="3"/>
        <v>3000</v>
      </c>
      <c r="E12" s="60">
        <f>-0.4*C12-300</f>
        <v>-780</v>
      </c>
      <c r="F12" s="61">
        <f t="shared" si="4"/>
        <v>2220</v>
      </c>
    </row>
    <row r="13" spans="1:10" x14ac:dyDescent="0.25">
      <c r="A13" s="62" t="s">
        <v>8</v>
      </c>
      <c r="B13" s="60">
        <v>14700</v>
      </c>
      <c r="C13" s="60">
        <v>6000</v>
      </c>
      <c r="D13" s="60">
        <f t="shared" si="3"/>
        <v>20700</v>
      </c>
      <c r="E13" s="60">
        <v>-1200</v>
      </c>
      <c r="F13" s="61">
        <f t="shared" si="4"/>
        <v>19500</v>
      </c>
    </row>
    <row r="14" spans="1:10" x14ac:dyDescent="0.25">
      <c r="A14" s="71"/>
      <c r="B14" s="64"/>
      <c r="C14" s="64"/>
      <c r="D14" s="64"/>
      <c r="E14" s="64"/>
      <c r="F14" s="61">
        <f t="shared" si="4"/>
        <v>0</v>
      </c>
    </row>
    <row r="15" spans="1:10" x14ac:dyDescent="0.25">
      <c r="A15" s="71" t="s">
        <v>53</v>
      </c>
      <c r="B15" s="64"/>
      <c r="C15" s="64"/>
      <c r="D15" s="64"/>
      <c r="E15" s="64">
        <v>3600</v>
      </c>
      <c r="F15" s="61">
        <f t="shared" si="4"/>
        <v>3600</v>
      </c>
    </row>
    <row r="16" spans="1:10" x14ac:dyDescent="0.25">
      <c r="A16" s="71" t="s">
        <v>54</v>
      </c>
      <c r="B16" s="64"/>
      <c r="C16" s="64"/>
      <c r="D16" s="64"/>
      <c r="E16" s="64">
        <f>-E11</f>
        <v>720</v>
      </c>
      <c r="F16" s="61">
        <f t="shared" si="4"/>
        <v>720</v>
      </c>
    </row>
    <row r="17" spans="1:6" x14ac:dyDescent="0.25">
      <c r="A17" s="71" t="s">
        <v>55</v>
      </c>
      <c r="B17" s="64"/>
      <c r="C17" s="64"/>
      <c r="D17" s="64"/>
      <c r="E17" s="64">
        <f>0.4*C12</f>
        <v>480</v>
      </c>
      <c r="F17" s="61">
        <f t="shared" si="4"/>
        <v>480</v>
      </c>
    </row>
    <row r="18" spans="1:6" x14ac:dyDescent="0.25">
      <c r="A18" s="71"/>
      <c r="B18" s="64"/>
      <c r="C18" s="64"/>
      <c r="D18" s="64"/>
      <c r="E18" s="64"/>
      <c r="F18" s="61">
        <f t="shared" si="4"/>
        <v>0</v>
      </c>
    </row>
    <row r="19" spans="1:6" ht="15.75" thickBot="1" x14ac:dyDescent="0.3">
      <c r="A19" s="63"/>
      <c r="B19" s="64"/>
      <c r="C19" s="64"/>
      <c r="D19" s="64">
        <f t="shared" si="3"/>
        <v>0</v>
      </c>
      <c r="E19" s="64"/>
      <c r="F19" s="61">
        <f t="shared" si="4"/>
        <v>0</v>
      </c>
    </row>
    <row r="20" spans="1:6" ht="15.75" thickBot="1" x14ac:dyDescent="0.3">
      <c r="A20" s="70" t="s">
        <v>52</v>
      </c>
      <c r="B20" s="69">
        <f>SUM(B10:B19)</f>
        <v>39000</v>
      </c>
      <c r="C20" s="69">
        <f t="shared" ref="C20:F20" si="5">SUM(C10:C19)</f>
        <v>18000</v>
      </c>
      <c r="D20" s="69">
        <f t="shared" si="5"/>
        <v>57000</v>
      </c>
      <c r="E20" s="69">
        <f t="shared" si="5"/>
        <v>-6900</v>
      </c>
      <c r="F20" s="69">
        <f t="shared" si="5"/>
        <v>50100</v>
      </c>
    </row>
    <row r="21" spans="1:6" x14ac:dyDescent="0.25">
      <c r="A21" s="55" t="s">
        <v>30</v>
      </c>
      <c r="B21" t="str">
        <f>IF(B8=B20,"ok","Check!")</f>
        <v>ok</v>
      </c>
      <c r="C21" t="str">
        <f t="shared" ref="C21:F21" si="6">IF(C8=C20,"ok","Check!")</f>
        <v>ok</v>
      </c>
      <c r="D21" t="str">
        <f t="shared" si="6"/>
        <v>ok</v>
      </c>
      <c r="E21" t="str">
        <f t="shared" si="6"/>
        <v>ok</v>
      </c>
      <c r="F21" t="str">
        <f t="shared" si="6"/>
        <v>ok</v>
      </c>
    </row>
  </sheetData>
  <mergeCells count="4">
    <mergeCell ref="H3:J3"/>
    <mergeCell ref="H4:J4"/>
    <mergeCell ref="H5:J5"/>
    <mergeCell ref="H6:J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35C6-30DF-438E-BB26-BCC579BE6E5A}">
  <dimension ref="A1:J21"/>
  <sheetViews>
    <sheetView tabSelected="1" zoomScale="160" zoomScaleNormal="160" workbookViewId="0">
      <selection activeCell="J5" sqref="J5"/>
    </sheetView>
  </sheetViews>
  <sheetFormatPr defaultRowHeight="15" x14ac:dyDescent="0.25"/>
  <cols>
    <col min="1" max="1" width="15.42578125" customWidth="1"/>
    <col min="2" max="2" width="3.28515625" customWidth="1"/>
    <col min="3" max="3" width="14.140625" bestFit="1" customWidth="1"/>
    <col min="4" max="4" width="4.5703125" customWidth="1"/>
    <col min="5" max="5" width="13.140625" bestFit="1" customWidth="1"/>
    <col min="6" max="6" width="2.28515625" customWidth="1"/>
    <col min="7" max="7" width="4" customWidth="1"/>
    <col min="8" max="8" width="13.140625" bestFit="1" customWidth="1"/>
    <col min="9" max="9" width="7.42578125" customWidth="1"/>
    <col min="10" max="10" width="15.7109375" bestFit="1" customWidth="1"/>
  </cols>
  <sheetData>
    <row r="1" spans="1:10" x14ac:dyDescent="0.25">
      <c r="B1" s="42"/>
      <c r="C1" s="45" t="s">
        <v>38</v>
      </c>
      <c r="D1" s="45"/>
      <c r="E1" s="42"/>
      <c r="G1" s="42"/>
      <c r="H1" s="45" t="s">
        <v>37</v>
      </c>
      <c r="I1" s="45"/>
      <c r="J1" s="42"/>
    </row>
    <row r="2" spans="1:10" x14ac:dyDescent="0.25">
      <c r="D2" s="43"/>
      <c r="I2" s="43"/>
      <c r="J2" s="49"/>
    </row>
    <row r="3" spans="1:10" x14ac:dyDescent="0.25">
      <c r="A3" t="s">
        <v>41</v>
      </c>
      <c r="B3" t="s">
        <v>32</v>
      </c>
      <c r="C3" s="47">
        <v>5000000</v>
      </c>
      <c r="D3" s="44"/>
      <c r="I3" s="44"/>
      <c r="J3" s="50"/>
    </row>
    <row r="4" spans="1:10" x14ac:dyDescent="0.25">
      <c r="B4" t="s">
        <v>35</v>
      </c>
      <c r="C4" s="47">
        <v>1000000</v>
      </c>
      <c r="D4" s="44" t="s">
        <v>35</v>
      </c>
      <c r="E4" s="47">
        <v>1000000</v>
      </c>
      <c r="I4" s="44" t="s">
        <v>43</v>
      </c>
      <c r="J4" s="51">
        <v>4000000</v>
      </c>
    </row>
    <row r="5" spans="1:10" x14ac:dyDescent="0.25">
      <c r="B5" t="s">
        <v>45</v>
      </c>
      <c r="C5" s="47">
        <v>-300000</v>
      </c>
      <c r="D5" s="44"/>
      <c r="I5" s="52" t="s">
        <v>45</v>
      </c>
      <c r="J5" s="53">
        <f>-0.3*J4</f>
        <v>-1200000</v>
      </c>
    </row>
    <row r="6" spans="1:10" x14ac:dyDescent="0.25">
      <c r="D6" s="44"/>
      <c r="I6" s="44"/>
    </row>
    <row r="7" spans="1:10" x14ac:dyDescent="0.25">
      <c r="A7" t="s">
        <v>46</v>
      </c>
      <c r="B7" t="s">
        <v>45</v>
      </c>
      <c r="C7" s="48">
        <v>300000</v>
      </c>
      <c r="D7" s="44"/>
      <c r="I7" s="44"/>
    </row>
    <row r="8" spans="1:10" x14ac:dyDescent="0.25">
      <c r="B8" t="s">
        <v>48</v>
      </c>
      <c r="C8" s="47">
        <v>-300000</v>
      </c>
      <c r="D8" s="44"/>
      <c r="I8" s="44" t="s">
        <v>45</v>
      </c>
      <c r="J8" s="48">
        <v>1200000</v>
      </c>
    </row>
    <row r="9" spans="1:10" x14ac:dyDescent="0.25">
      <c r="D9" s="44"/>
      <c r="I9" s="44" t="s">
        <v>48</v>
      </c>
      <c r="J9" s="47">
        <v>-1200000</v>
      </c>
    </row>
    <row r="10" spans="1:10" x14ac:dyDescent="0.25">
      <c r="D10" s="44"/>
      <c r="I10" s="44"/>
    </row>
    <row r="11" spans="1:10" x14ac:dyDescent="0.25">
      <c r="A11" t="s">
        <v>40</v>
      </c>
      <c r="B11" t="s">
        <v>32</v>
      </c>
      <c r="C11" s="47">
        <v>-5000000</v>
      </c>
      <c r="D11" s="44"/>
      <c r="G11" t="s">
        <v>48</v>
      </c>
      <c r="H11" s="47">
        <v>-1200000</v>
      </c>
      <c r="I11" s="44"/>
    </row>
    <row r="12" spans="1:10" x14ac:dyDescent="0.25">
      <c r="B12" t="s">
        <v>48</v>
      </c>
      <c r="C12" s="47">
        <v>300000</v>
      </c>
      <c r="D12" s="44"/>
      <c r="I12" s="44"/>
    </row>
    <row r="13" spans="1:10" x14ac:dyDescent="0.25">
      <c r="C13" s="47">
        <f>SUM(C2:C12)</f>
        <v>1000000</v>
      </c>
      <c r="E13" s="47">
        <f>SUM(E2:E12)</f>
        <v>1000000</v>
      </c>
    </row>
    <row r="14" spans="1:10" x14ac:dyDescent="0.25">
      <c r="A14" s="46" t="s">
        <v>39</v>
      </c>
      <c r="B14" s="46"/>
      <c r="C14" s="46"/>
      <c r="D14" s="46"/>
      <c r="E14" s="46"/>
      <c r="F14" s="46"/>
    </row>
    <row r="15" spans="1:10" x14ac:dyDescent="0.25">
      <c r="A15" s="46" t="s">
        <v>42</v>
      </c>
      <c r="B15" s="46"/>
      <c r="C15" s="46"/>
      <c r="D15" s="46"/>
      <c r="E15" s="46"/>
      <c r="F15" s="46"/>
    </row>
    <row r="16" spans="1:10" x14ac:dyDescent="0.25">
      <c r="A16" s="46" t="s">
        <v>44</v>
      </c>
      <c r="B16" s="46"/>
      <c r="C16" s="46"/>
      <c r="D16" s="46"/>
      <c r="E16" s="46"/>
      <c r="F16" s="46"/>
    </row>
    <row r="17" spans="1:6" x14ac:dyDescent="0.25">
      <c r="A17" s="46" t="s">
        <v>47</v>
      </c>
      <c r="B17" s="46"/>
      <c r="C17" s="46"/>
      <c r="D17" s="46"/>
      <c r="E17" s="46"/>
      <c r="F17" s="46"/>
    </row>
    <row r="18" spans="1:6" x14ac:dyDescent="0.25">
      <c r="A18" s="46"/>
      <c r="B18" s="46"/>
      <c r="C18" s="46"/>
      <c r="D18" s="46"/>
      <c r="E18" s="46"/>
      <c r="F18" s="46"/>
    </row>
    <row r="19" spans="1:6" x14ac:dyDescent="0.25">
      <c r="A19" s="46"/>
      <c r="B19" s="46"/>
      <c r="C19" s="46"/>
      <c r="D19" s="46"/>
      <c r="E19" s="46"/>
      <c r="F19" s="46"/>
    </row>
    <row r="20" spans="1:6" x14ac:dyDescent="0.25">
      <c r="A20" s="46"/>
      <c r="B20" s="46"/>
      <c r="C20" s="46"/>
      <c r="D20" s="46"/>
      <c r="E20" s="46"/>
      <c r="F20" s="46"/>
    </row>
    <row r="21" spans="1:6" x14ac:dyDescent="0.25">
      <c r="A21" s="46"/>
      <c r="B21" s="46"/>
      <c r="C21" s="46"/>
      <c r="D21" s="46"/>
      <c r="E21" s="46"/>
      <c r="F21" s="46"/>
    </row>
  </sheetData>
  <mergeCells count="10">
    <mergeCell ref="A18:F18"/>
    <mergeCell ref="A19:F19"/>
    <mergeCell ref="A20:F20"/>
    <mergeCell ref="A21:F21"/>
    <mergeCell ref="C1:D1"/>
    <mergeCell ref="H1:I1"/>
    <mergeCell ref="A14:F14"/>
    <mergeCell ref="A15:F15"/>
    <mergeCell ref="A16:F16"/>
    <mergeCell ref="A17:F17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CF12-DFE4-4CA8-B3B6-F512EF9E9A58}">
  <dimension ref="A1:B15"/>
  <sheetViews>
    <sheetView zoomScale="190" zoomScaleNormal="190" workbookViewId="0">
      <selection activeCell="B1" sqref="B1"/>
    </sheetView>
  </sheetViews>
  <sheetFormatPr defaultRowHeight="15" x14ac:dyDescent="0.25"/>
  <cols>
    <col min="2" max="2" width="10.42578125" bestFit="1" customWidth="1"/>
  </cols>
  <sheetData>
    <row r="1" spans="1:2" x14ac:dyDescent="0.25">
      <c r="B1" s="74">
        <f>SUM(B2:B13)</f>
        <v>237113</v>
      </c>
    </row>
    <row r="2" spans="1:2" x14ac:dyDescent="0.25">
      <c r="A2">
        <v>2020</v>
      </c>
      <c r="B2" s="73">
        <v>15175</v>
      </c>
    </row>
    <row r="3" spans="1:2" x14ac:dyDescent="0.25">
      <c r="A3">
        <v>2019</v>
      </c>
      <c r="B3" s="73">
        <v>31689</v>
      </c>
    </row>
    <row r="4" spans="1:2" x14ac:dyDescent="0.25">
      <c r="A4">
        <v>2018</v>
      </c>
      <c r="B4" s="73">
        <v>28892</v>
      </c>
    </row>
    <row r="5" spans="1:2" x14ac:dyDescent="0.25">
      <c r="A5">
        <v>2017</v>
      </c>
      <c r="B5" s="73">
        <v>31841</v>
      </c>
    </row>
    <row r="6" spans="1:2" x14ac:dyDescent="0.25">
      <c r="A6">
        <v>2016</v>
      </c>
      <c r="B6" s="73">
        <v>25163</v>
      </c>
    </row>
    <row r="7" spans="1:2" x14ac:dyDescent="0.25">
      <c r="A7">
        <v>2015</v>
      </c>
      <c r="B7" s="73">
        <v>30816</v>
      </c>
    </row>
    <row r="8" spans="1:2" x14ac:dyDescent="0.25">
      <c r="A8">
        <v>2014</v>
      </c>
      <c r="B8" s="73">
        <v>18421</v>
      </c>
    </row>
    <row r="9" spans="1:2" x14ac:dyDescent="0.25">
      <c r="A9">
        <v>2013</v>
      </c>
      <c r="B9" s="73">
        <v>11386</v>
      </c>
    </row>
    <row r="10" spans="1:2" x14ac:dyDescent="0.25">
      <c r="A10">
        <v>2012</v>
      </c>
      <c r="B10" s="73">
        <v>15354</v>
      </c>
    </row>
    <row r="11" spans="1:2" x14ac:dyDescent="0.25">
      <c r="A11">
        <v>2011</v>
      </c>
      <c r="B11" s="73">
        <v>16075</v>
      </c>
    </row>
    <row r="12" spans="1:2" x14ac:dyDescent="0.25">
      <c r="A12">
        <v>2010</v>
      </c>
      <c r="B12" s="73">
        <v>8839</v>
      </c>
    </row>
    <row r="13" spans="1:2" x14ac:dyDescent="0.25">
      <c r="A13">
        <v>2009</v>
      </c>
      <c r="B13" s="73">
        <v>3462</v>
      </c>
    </row>
    <row r="14" spans="1:2" x14ac:dyDescent="0.25">
      <c r="B14" s="73"/>
    </row>
    <row r="15" spans="1:2" x14ac:dyDescent="0.25">
      <c r="A15">
        <v>2007</v>
      </c>
      <c r="B15" s="73">
        <v>15982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154E-E061-4655-961C-78D94549F17C}">
  <dimension ref="A1:J20"/>
  <sheetViews>
    <sheetView zoomScale="130" zoomScaleNormal="130" workbookViewId="0">
      <selection activeCell="E8" sqref="E8"/>
    </sheetView>
  </sheetViews>
  <sheetFormatPr defaultRowHeight="18.75" x14ac:dyDescent="0.3"/>
  <cols>
    <col min="1" max="1" width="23.7109375" style="15" bestFit="1" customWidth="1"/>
    <col min="2" max="3" width="8.42578125" style="15" bestFit="1" customWidth="1"/>
    <col min="4" max="4" width="8.7109375" style="15" bestFit="1" customWidth="1"/>
    <col min="5" max="5" width="9.7109375" style="15" bestFit="1" customWidth="1"/>
    <col min="6" max="6" width="14.5703125" style="15" bestFit="1" customWidth="1"/>
    <col min="7" max="7" width="2.7109375" style="15" customWidth="1"/>
    <col min="8" max="8" width="21.85546875" style="15" bestFit="1" customWidth="1"/>
    <col min="9" max="9" width="16" style="15" customWidth="1"/>
    <col min="10" max="10" width="10.85546875" style="15" customWidth="1"/>
    <col min="11" max="16384" width="9.140625" style="15"/>
  </cols>
  <sheetData>
    <row r="1" spans="1:10" x14ac:dyDescent="0.3">
      <c r="A1" s="26" t="s">
        <v>15</v>
      </c>
      <c r="B1" s="27" t="s">
        <v>0</v>
      </c>
      <c r="C1" s="27" t="s">
        <v>13</v>
      </c>
      <c r="D1" s="27" t="s">
        <v>16</v>
      </c>
      <c r="E1" s="27" t="s">
        <v>17</v>
      </c>
      <c r="F1" s="28" t="s">
        <v>18</v>
      </c>
    </row>
    <row r="2" spans="1:10" x14ac:dyDescent="0.3">
      <c r="A2" s="29" t="s">
        <v>2</v>
      </c>
      <c r="B2" s="16">
        <v>27000</v>
      </c>
      <c r="C2" s="17">
        <v>13500</v>
      </c>
      <c r="D2" s="18">
        <f>SUM(B2:C2)</f>
        <v>40500</v>
      </c>
      <c r="E2" s="18"/>
      <c r="F2" s="30">
        <f>D2+E2</f>
        <v>40500</v>
      </c>
      <c r="G2" s="40" t="s">
        <v>32</v>
      </c>
      <c r="H2" s="39" t="s">
        <v>31</v>
      </c>
      <c r="I2" s="15" t="s">
        <v>33</v>
      </c>
      <c r="J2" s="15" t="s">
        <v>34</v>
      </c>
    </row>
    <row r="3" spans="1:10" x14ac:dyDescent="0.3">
      <c r="A3" s="29" t="s">
        <v>19</v>
      </c>
      <c r="B3" s="16">
        <v>5400</v>
      </c>
      <c r="C3" s="18"/>
      <c r="D3" s="18">
        <f t="shared" ref="D3:E14" si="0">SUM(B3:C3)</f>
        <v>5400</v>
      </c>
      <c r="E3" s="18">
        <v>-5400</v>
      </c>
      <c r="F3" s="30">
        <f>D3+E3</f>
        <v>0</v>
      </c>
      <c r="G3" s="40" t="s">
        <v>35</v>
      </c>
      <c r="H3" s="15" t="s">
        <v>36</v>
      </c>
    </row>
    <row r="4" spans="1:10" ht="19.5" thickBot="1" x14ac:dyDescent="0.35">
      <c r="A4" s="31" t="s">
        <v>6</v>
      </c>
      <c r="B4" s="19">
        <v>6600</v>
      </c>
      <c r="C4" s="20">
        <v>4500</v>
      </c>
      <c r="D4" s="18">
        <f t="shared" si="0"/>
        <v>11100</v>
      </c>
      <c r="E4" s="21">
        <f>-1200-300</f>
        <v>-1500</v>
      </c>
      <c r="F4" s="30">
        <f t="shared" ref="F4:F20" si="1">D4+E4</f>
        <v>9600</v>
      </c>
    </row>
    <row r="5" spans="1:10" ht="19.5" thickBot="1" x14ac:dyDescent="0.35">
      <c r="A5" s="24" t="s">
        <v>26</v>
      </c>
      <c r="B5" s="25">
        <f>SUM(B2:B4)</f>
        <v>39000</v>
      </c>
      <c r="C5" s="25">
        <f t="shared" ref="C5:D5" si="2">SUM(C2:C4)</f>
        <v>18000</v>
      </c>
      <c r="D5" s="25">
        <f t="shared" si="2"/>
        <v>57000</v>
      </c>
      <c r="E5" s="25">
        <f>SUM(E2:E4)</f>
        <v>-6900</v>
      </c>
      <c r="F5" s="25">
        <f>SUM(F2:F4)</f>
        <v>50100</v>
      </c>
    </row>
    <row r="6" spans="1:10" x14ac:dyDescent="0.3">
      <c r="A6" s="32" t="s">
        <v>3</v>
      </c>
      <c r="B6" s="22">
        <v>19500</v>
      </c>
      <c r="C6" s="22">
        <v>9000</v>
      </c>
      <c r="D6" s="18">
        <f t="shared" si="0"/>
        <v>28500</v>
      </c>
      <c r="E6" s="23">
        <v>-9000</v>
      </c>
      <c r="F6" s="30">
        <f t="shared" si="1"/>
        <v>19500</v>
      </c>
    </row>
    <row r="7" spans="1:10" x14ac:dyDescent="0.3">
      <c r="A7" s="29" t="s">
        <v>20</v>
      </c>
      <c r="B7" s="17">
        <v>3000</v>
      </c>
      <c r="C7" s="17">
        <v>1800</v>
      </c>
      <c r="D7" s="18">
        <f t="shared" si="0"/>
        <v>4800</v>
      </c>
      <c r="E7" s="18">
        <f>-0.4*C7</f>
        <v>-720</v>
      </c>
      <c r="F7" s="30">
        <f t="shared" si="1"/>
        <v>4080</v>
      </c>
    </row>
    <row r="8" spans="1:10" x14ac:dyDescent="0.3">
      <c r="A8" s="29" t="s">
        <v>21</v>
      </c>
      <c r="B8" s="17">
        <v>1800</v>
      </c>
      <c r="C8" s="17">
        <v>1200</v>
      </c>
      <c r="D8" s="18">
        <f t="shared" si="0"/>
        <v>3000</v>
      </c>
      <c r="E8" s="18">
        <f>-0.4*C8-300</f>
        <v>-780</v>
      </c>
      <c r="F8" s="30">
        <f t="shared" si="1"/>
        <v>2220</v>
      </c>
    </row>
    <row r="9" spans="1:10" x14ac:dyDescent="0.3">
      <c r="A9" s="29"/>
      <c r="B9" s="18"/>
      <c r="C9" s="18"/>
      <c r="D9" s="18"/>
      <c r="E9" s="18"/>
      <c r="F9" s="30"/>
    </row>
    <row r="10" spans="1:10" x14ac:dyDescent="0.3">
      <c r="A10" s="29" t="s">
        <v>22</v>
      </c>
      <c r="B10" s="18"/>
      <c r="C10" s="18"/>
      <c r="D10" s="18">
        <f t="shared" si="0"/>
        <v>0</v>
      </c>
      <c r="E10" s="18">
        <f>0.4*C6</f>
        <v>3600</v>
      </c>
      <c r="F10" s="30">
        <f t="shared" si="1"/>
        <v>3600</v>
      </c>
    </row>
    <row r="11" spans="1:10" x14ac:dyDescent="0.3">
      <c r="A11" s="29" t="s">
        <v>23</v>
      </c>
      <c r="B11" s="18"/>
      <c r="C11" s="18"/>
      <c r="D11" s="18">
        <f t="shared" si="0"/>
        <v>0</v>
      </c>
      <c r="E11" s="18">
        <f>0.4*C7</f>
        <v>720</v>
      </c>
      <c r="F11" s="30">
        <f t="shared" si="1"/>
        <v>720</v>
      </c>
    </row>
    <row r="12" spans="1:10" x14ac:dyDescent="0.3">
      <c r="A12" s="29" t="s">
        <v>24</v>
      </c>
      <c r="B12" s="18"/>
      <c r="C12" s="18"/>
      <c r="D12" s="18">
        <f t="shared" si="0"/>
        <v>0</v>
      </c>
      <c r="E12" s="18">
        <f>0.4*C8</f>
        <v>480</v>
      </c>
      <c r="F12" s="30">
        <f t="shared" si="1"/>
        <v>480</v>
      </c>
    </row>
    <row r="13" spans="1:10" ht="19.5" thickBot="1" x14ac:dyDescent="0.35">
      <c r="A13" s="31" t="s">
        <v>25</v>
      </c>
      <c r="B13" s="20">
        <v>14700</v>
      </c>
      <c r="C13" s="19">
        <v>6000</v>
      </c>
      <c r="D13" s="18">
        <f t="shared" si="0"/>
        <v>20700</v>
      </c>
      <c r="E13" s="21">
        <v>-1200</v>
      </c>
      <c r="F13" s="30">
        <f t="shared" si="1"/>
        <v>19500</v>
      </c>
    </row>
    <row r="14" spans="1:10" ht="19.5" thickBot="1" x14ac:dyDescent="0.35">
      <c r="A14" s="24" t="s">
        <v>27</v>
      </c>
      <c r="B14" s="25">
        <f>SUM(B6:B13)</f>
        <v>39000</v>
      </c>
      <c r="C14" s="25">
        <f t="shared" ref="C14:D14" si="3">SUM(C6:C13)</f>
        <v>18000</v>
      </c>
      <c r="D14" s="25">
        <f t="shared" si="3"/>
        <v>57000</v>
      </c>
      <c r="E14" s="25">
        <f>SUM(E6:E13)</f>
        <v>-6900</v>
      </c>
      <c r="F14" s="25">
        <f>SUM(F6:F13)</f>
        <v>50100</v>
      </c>
    </row>
    <row r="15" spans="1:10" ht="19.5" thickBot="1" x14ac:dyDescent="0.35">
      <c r="A15" s="38" t="s">
        <v>30</v>
      </c>
      <c r="B15" s="41" t="str">
        <f>IF(B5=B14,"ok","Zkontroluj!")</f>
        <v>ok</v>
      </c>
      <c r="C15" s="41" t="str">
        <f t="shared" ref="C15:F15" si="4">IF(C5=C14,"ok","Zkontroluj!")</f>
        <v>ok</v>
      </c>
      <c r="D15" s="41" t="str">
        <f t="shared" si="4"/>
        <v>ok</v>
      </c>
      <c r="E15" s="41" t="str">
        <f t="shared" si="4"/>
        <v>ok</v>
      </c>
      <c r="F15" s="41" t="str">
        <f t="shared" si="4"/>
        <v>ok</v>
      </c>
    </row>
    <row r="16" spans="1:10" ht="19.5" thickBot="1" x14ac:dyDescent="0.35">
      <c r="A16" s="36"/>
      <c r="B16" s="37"/>
      <c r="C16" s="37"/>
      <c r="D16" s="37"/>
      <c r="E16" s="37"/>
      <c r="F16" s="30">
        <f t="shared" si="1"/>
        <v>0</v>
      </c>
    </row>
    <row r="17" spans="1:6" x14ac:dyDescent="0.3">
      <c r="A17" s="26" t="s">
        <v>12</v>
      </c>
      <c r="B17" s="35">
        <v>12000</v>
      </c>
      <c r="C17" s="35">
        <v>9000</v>
      </c>
      <c r="D17" s="18">
        <f t="shared" ref="D17:D19" si="5">SUM(B17:C17)</f>
        <v>21000</v>
      </c>
      <c r="E17" s="27">
        <v>-300</v>
      </c>
      <c r="F17" s="30">
        <f t="shared" si="1"/>
        <v>20700</v>
      </c>
    </row>
    <row r="18" spans="1:6" x14ac:dyDescent="0.3">
      <c r="A18" s="29" t="s">
        <v>11</v>
      </c>
      <c r="B18" s="17">
        <v>10200</v>
      </c>
      <c r="C18" s="17">
        <v>7800</v>
      </c>
      <c r="D18" s="18">
        <f t="shared" si="5"/>
        <v>18000</v>
      </c>
      <c r="E18" s="18">
        <v>0</v>
      </c>
      <c r="F18" s="30">
        <f t="shared" si="1"/>
        <v>18000</v>
      </c>
    </row>
    <row r="19" spans="1:6" x14ac:dyDescent="0.3">
      <c r="A19" s="29" t="s">
        <v>28</v>
      </c>
      <c r="B19" s="18">
        <f>B17-B18</f>
        <v>1800</v>
      </c>
      <c r="C19" s="18">
        <f>C17-C18</f>
        <v>1200</v>
      </c>
      <c r="D19" s="18">
        <f t="shared" si="5"/>
        <v>3000</v>
      </c>
      <c r="E19" s="18">
        <f>-0.4*C19-300</f>
        <v>-780</v>
      </c>
      <c r="F19" s="30">
        <f t="shared" si="1"/>
        <v>2220</v>
      </c>
    </row>
    <row r="20" spans="1:6" ht="19.5" thickBot="1" x14ac:dyDescent="0.35">
      <c r="A20" s="33" t="s">
        <v>29</v>
      </c>
      <c r="B20" s="34"/>
      <c r="C20" s="34"/>
      <c r="D20" s="34"/>
      <c r="E20" s="34">
        <f>0.4*C19</f>
        <v>480</v>
      </c>
      <c r="F20" s="30">
        <f t="shared" si="1"/>
        <v>480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249B-55CD-46D2-B2EE-6B97668B6A4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3920-955D-4924-8431-A2F88C281036}">
  <dimension ref="A1:J21"/>
  <sheetViews>
    <sheetView zoomScale="160" zoomScaleNormal="160" workbookViewId="0">
      <selection activeCell="D13" sqref="D13"/>
    </sheetView>
  </sheetViews>
  <sheetFormatPr defaultRowHeight="15" x14ac:dyDescent="0.25"/>
  <cols>
    <col min="1" max="1" width="15.42578125" customWidth="1"/>
    <col min="2" max="2" width="3.28515625" customWidth="1"/>
    <col min="3" max="3" width="14.140625" bestFit="1" customWidth="1"/>
    <col min="4" max="4" width="4.5703125" customWidth="1"/>
    <col min="5" max="5" width="13.140625" bestFit="1" customWidth="1"/>
    <col min="6" max="6" width="2.28515625" customWidth="1"/>
    <col min="7" max="7" width="4" customWidth="1"/>
    <col min="8" max="8" width="13.140625" bestFit="1" customWidth="1"/>
    <col min="9" max="9" width="7.42578125" customWidth="1"/>
    <col min="10" max="10" width="15.7109375" bestFit="1" customWidth="1"/>
  </cols>
  <sheetData>
    <row r="1" spans="1:10" x14ac:dyDescent="0.25">
      <c r="B1" s="42"/>
      <c r="C1" s="45" t="s">
        <v>38</v>
      </c>
      <c r="D1" s="45"/>
      <c r="E1" s="42"/>
      <c r="G1" s="42"/>
      <c r="H1" s="45" t="s">
        <v>37</v>
      </c>
      <c r="I1" s="45"/>
      <c r="J1" s="42"/>
    </row>
    <row r="2" spans="1:10" x14ac:dyDescent="0.25">
      <c r="D2" s="43"/>
      <c r="I2" s="43"/>
      <c r="J2" s="49"/>
    </row>
    <row r="3" spans="1:10" x14ac:dyDescent="0.25">
      <c r="A3" t="s">
        <v>41</v>
      </c>
      <c r="B3" t="s">
        <v>32</v>
      </c>
      <c r="C3" s="47">
        <v>5000000</v>
      </c>
      <c r="D3" s="44"/>
      <c r="I3" s="44"/>
      <c r="J3" s="50"/>
    </row>
    <row r="4" spans="1:10" x14ac:dyDescent="0.25">
      <c r="B4" t="s">
        <v>35</v>
      </c>
      <c r="C4" s="47">
        <v>1000000</v>
      </c>
      <c r="D4" s="44" t="s">
        <v>35</v>
      </c>
      <c r="E4" s="47">
        <v>1000000</v>
      </c>
      <c r="I4" s="44" t="s">
        <v>43</v>
      </c>
      <c r="J4" s="51">
        <v>4000000</v>
      </c>
    </row>
    <row r="5" spans="1:10" x14ac:dyDescent="0.25">
      <c r="B5" t="s">
        <v>45</v>
      </c>
      <c r="C5" s="47">
        <v>-300000</v>
      </c>
      <c r="D5" s="44"/>
      <c r="I5" s="52" t="s">
        <v>45</v>
      </c>
      <c r="J5" s="53">
        <f>-0.3*J4</f>
        <v>-1200000</v>
      </c>
    </row>
    <row r="6" spans="1:10" x14ac:dyDescent="0.25">
      <c r="D6" s="44"/>
      <c r="I6" s="44"/>
    </row>
    <row r="7" spans="1:10" x14ac:dyDescent="0.25">
      <c r="A7" t="s">
        <v>46</v>
      </c>
      <c r="B7" t="s">
        <v>45</v>
      </c>
      <c r="C7" s="48">
        <f>0.25*J8</f>
        <v>300000</v>
      </c>
      <c r="D7" s="44"/>
      <c r="I7" s="44"/>
    </row>
    <row r="8" spans="1:10" x14ac:dyDescent="0.25">
      <c r="B8" t="s">
        <v>48</v>
      </c>
      <c r="C8" s="47">
        <v>-300000</v>
      </c>
      <c r="D8" s="44"/>
      <c r="I8" s="44" t="s">
        <v>45</v>
      </c>
      <c r="J8" s="48">
        <f>0.3*J4</f>
        <v>1200000</v>
      </c>
    </row>
    <row r="9" spans="1:10" x14ac:dyDescent="0.25">
      <c r="D9" s="44"/>
      <c r="G9" t="s">
        <v>48</v>
      </c>
      <c r="H9" s="47">
        <v>-1200000</v>
      </c>
      <c r="I9" s="44" t="s">
        <v>48</v>
      </c>
      <c r="J9" s="47">
        <v>-1200000</v>
      </c>
    </row>
    <row r="10" spans="1:10" x14ac:dyDescent="0.25">
      <c r="D10" s="44"/>
      <c r="I10" s="44"/>
    </row>
    <row r="11" spans="1:10" x14ac:dyDescent="0.25">
      <c r="A11" t="s">
        <v>40</v>
      </c>
      <c r="B11" t="s">
        <v>32</v>
      </c>
      <c r="C11" s="47">
        <v>-5000000</v>
      </c>
      <c r="D11" s="44"/>
      <c r="I11" s="44"/>
    </row>
    <row r="12" spans="1:10" x14ac:dyDescent="0.25">
      <c r="B12" t="s">
        <v>48</v>
      </c>
      <c r="C12" s="47">
        <v>300000</v>
      </c>
      <c r="D12" s="44"/>
      <c r="I12" s="44"/>
    </row>
    <row r="14" spans="1:10" x14ac:dyDescent="0.25">
      <c r="A14" s="46" t="s">
        <v>39</v>
      </c>
      <c r="B14" s="46"/>
      <c r="C14" s="46"/>
      <c r="D14" s="46"/>
      <c r="E14" s="46"/>
      <c r="F14" s="46"/>
    </row>
    <row r="15" spans="1:10" x14ac:dyDescent="0.25">
      <c r="A15" s="46" t="s">
        <v>42</v>
      </c>
      <c r="B15" s="46"/>
      <c r="C15" s="46"/>
      <c r="D15" s="46"/>
      <c r="E15" s="46"/>
      <c r="F15" s="46"/>
    </row>
    <row r="16" spans="1:10" x14ac:dyDescent="0.25">
      <c r="A16" s="46" t="s">
        <v>44</v>
      </c>
      <c r="B16" s="46"/>
      <c r="C16" s="46"/>
      <c r="D16" s="46"/>
      <c r="E16" s="46"/>
      <c r="F16" s="46"/>
    </row>
    <row r="17" spans="1:6" x14ac:dyDescent="0.25">
      <c r="A17" s="46" t="s">
        <v>47</v>
      </c>
      <c r="B17" s="46"/>
      <c r="C17" s="46"/>
      <c r="D17" s="46"/>
      <c r="E17" s="46"/>
      <c r="F17" s="46"/>
    </row>
    <row r="18" spans="1:6" x14ac:dyDescent="0.25">
      <c r="A18" s="46"/>
      <c r="B18" s="46"/>
      <c r="C18" s="46"/>
      <c r="D18" s="46"/>
      <c r="E18" s="46"/>
      <c r="F18" s="46"/>
    </row>
    <row r="19" spans="1:6" x14ac:dyDescent="0.25">
      <c r="A19" s="46"/>
      <c r="B19" s="46"/>
      <c r="C19" s="46"/>
      <c r="D19" s="46"/>
      <c r="E19" s="46"/>
      <c r="F19" s="46"/>
    </row>
    <row r="20" spans="1:6" x14ac:dyDescent="0.25">
      <c r="A20" s="46"/>
      <c r="B20" s="46"/>
      <c r="C20" s="46"/>
      <c r="D20" s="46"/>
      <c r="E20" s="46"/>
      <c r="F20" s="46"/>
    </row>
    <row r="21" spans="1:6" x14ac:dyDescent="0.25">
      <c r="A21" s="46"/>
      <c r="B21" s="46"/>
      <c r="C21" s="46"/>
      <c r="D21" s="46"/>
      <c r="E21" s="46"/>
      <c r="F21" s="46"/>
    </row>
  </sheetData>
  <mergeCells count="10">
    <mergeCell ref="A19:F19"/>
    <mergeCell ref="A20:F20"/>
    <mergeCell ref="A21:F21"/>
    <mergeCell ref="H1:I1"/>
    <mergeCell ref="C1:D1"/>
    <mergeCell ref="A14:F14"/>
    <mergeCell ref="A15:F15"/>
    <mergeCell ref="A16:F16"/>
    <mergeCell ref="A17:F17"/>
    <mergeCell ref="A18:F18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EFAD-4EF7-4AA9-BCE4-8EC51044F42F}">
  <dimension ref="A1:B17"/>
  <sheetViews>
    <sheetView workbookViewId="0">
      <selection activeCell="B18" sqref="B18"/>
    </sheetView>
  </sheetViews>
  <sheetFormatPr defaultRowHeight="15" x14ac:dyDescent="0.25"/>
  <cols>
    <col min="2" max="2" width="12.85546875" bestFit="1" customWidth="1"/>
  </cols>
  <sheetData>
    <row r="1" spans="1:2" x14ac:dyDescent="0.25">
      <c r="B1" t="s">
        <v>28</v>
      </c>
    </row>
    <row r="2" spans="1:2" x14ac:dyDescent="0.25">
      <c r="A2">
        <v>2020</v>
      </c>
      <c r="B2" s="54">
        <v>15175</v>
      </c>
    </row>
    <row r="3" spans="1:2" x14ac:dyDescent="0.25">
      <c r="A3">
        <v>2019</v>
      </c>
      <c r="B3" s="54">
        <v>31689</v>
      </c>
    </row>
    <row r="4" spans="1:2" x14ac:dyDescent="0.25">
      <c r="A4">
        <v>2018</v>
      </c>
      <c r="B4" s="54">
        <v>26181</v>
      </c>
    </row>
    <row r="5" spans="1:2" x14ac:dyDescent="0.25">
      <c r="A5">
        <v>2017</v>
      </c>
      <c r="B5" s="54">
        <v>31841</v>
      </c>
    </row>
    <row r="6" spans="1:2" x14ac:dyDescent="0.25">
      <c r="A6">
        <v>2016</v>
      </c>
      <c r="B6" s="54">
        <v>25163</v>
      </c>
    </row>
    <row r="7" spans="1:2" x14ac:dyDescent="0.25">
      <c r="A7">
        <v>2015</v>
      </c>
      <c r="B7" s="54">
        <v>31234</v>
      </c>
    </row>
    <row r="8" spans="1:2" x14ac:dyDescent="0.25">
      <c r="A8">
        <v>2014</v>
      </c>
      <c r="B8" s="54">
        <v>18421</v>
      </c>
    </row>
    <row r="9" spans="1:2" x14ac:dyDescent="0.25">
      <c r="A9">
        <v>2013</v>
      </c>
      <c r="B9" s="54">
        <v>8643</v>
      </c>
    </row>
    <row r="10" spans="1:2" x14ac:dyDescent="0.25">
      <c r="A10">
        <v>2012</v>
      </c>
      <c r="B10" s="54">
        <v>15354</v>
      </c>
    </row>
    <row r="11" spans="1:2" x14ac:dyDescent="0.25">
      <c r="A11">
        <v>2011</v>
      </c>
      <c r="B11" s="54">
        <v>16075</v>
      </c>
    </row>
    <row r="12" spans="1:2" x14ac:dyDescent="0.25">
      <c r="A12">
        <v>2010</v>
      </c>
      <c r="B12" s="54">
        <v>8839</v>
      </c>
    </row>
    <row r="13" spans="1:2" x14ac:dyDescent="0.25">
      <c r="A13">
        <v>2009</v>
      </c>
      <c r="B13" s="54">
        <v>3439</v>
      </c>
    </row>
    <row r="14" spans="1:2" x14ac:dyDescent="0.25">
      <c r="A14">
        <v>2008</v>
      </c>
      <c r="B14" s="54">
        <v>10818</v>
      </c>
    </row>
    <row r="15" spans="1:2" x14ac:dyDescent="0.25">
      <c r="A15">
        <v>2007</v>
      </c>
      <c r="B15" s="54">
        <v>15982</v>
      </c>
    </row>
    <row r="16" spans="1:2" x14ac:dyDescent="0.25">
      <c r="A16">
        <v>2006</v>
      </c>
      <c r="B16" s="54">
        <v>11062</v>
      </c>
    </row>
    <row r="17" spans="1:2" x14ac:dyDescent="0.25">
      <c r="A17">
        <v>2005</v>
      </c>
      <c r="B17" s="54">
        <v>7893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plnaK01</vt:lpstr>
      <vt:lpstr>List6</vt:lpstr>
      <vt:lpstr>Ekvivalence (2)</vt:lpstr>
      <vt:lpstr>List8</vt:lpstr>
      <vt:lpstr>plnaK02</vt:lpstr>
      <vt:lpstr>List3</vt:lpstr>
      <vt:lpstr>Ekvivalence</vt:lpstr>
      <vt:lpstr>List5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2021-11-29T10:28:58Z</dcterms:created>
  <dcterms:modified xsi:type="dcterms:W3CDTF">2021-11-29T13:29:34Z</dcterms:modified>
</cp:coreProperties>
</file>