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MU\MU_I\2022\"/>
    </mc:Choice>
  </mc:AlternateContent>
  <xr:revisionPtr revIDLastSave="0" documentId="8_{DD17C5D4-D1E2-4FA2-BD49-0962346194AE}" xr6:coauthVersionLast="47" xr6:coauthVersionMax="47" xr10:uidLastSave="{00000000-0000-0000-0000-000000000000}"/>
  <bookViews>
    <workbookView xWindow="-19320" yWindow="-120" windowWidth="19440" windowHeight="11640" activeTab="2" xr2:uid="{DF4444F9-75D3-41C2-8782-7711237114FA}"/>
  </bookViews>
  <sheets>
    <sheet name="List1" sheetId="1" r:id="rId1"/>
    <sheet name="List2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3" l="1"/>
  <c r="C13" i="3"/>
  <c r="D13" i="3"/>
  <c r="E13" i="3"/>
  <c r="B13" i="3"/>
  <c r="C11" i="3"/>
  <c r="D11" i="3"/>
  <c r="E11" i="3"/>
  <c r="B11" i="3"/>
  <c r="C10" i="3"/>
  <c r="D10" i="3"/>
  <c r="E10" i="3"/>
  <c r="B10" i="3"/>
  <c r="C8" i="3"/>
  <c r="D8" i="3"/>
  <c r="E8" i="3"/>
  <c r="B8" i="3"/>
  <c r="E31" i="1"/>
  <c r="D31" i="1"/>
  <c r="C31" i="1"/>
  <c r="B31" i="1"/>
  <c r="C30" i="1"/>
  <c r="D30" i="1"/>
  <c r="E30" i="1"/>
  <c r="B30" i="1"/>
  <c r="E28" i="1"/>
  <c r="D28" i="1"/>
  <c r="C28" i="1"/>
  <c r="B28" i="1"/>
  <c r="E27" i="1"/>
  <c r="D27" i="1"/>
  <c r="C27" i="1"/>
  <c r="B27" i="1"/>
  <c r="A26" i="1"/>
  <c r="A25" i="1"/>
  <c r="E24" i="1"/>
  <c r="D24" i="1"/>
  <c r="C24" i="1"/>
  <c r="B24" i="1"/>
  <c r="E22" i="1"/>
  <c r="D22" i="1"/>
  <c r="C22" i="1"/>
  <c r="B22" i="1"/>
  <c r="A20" i="1"/>
  <c r="A19" i="1"/>
  <c r="C16" i="1"/>
  <c r="D16" i="1"/>
  <c r="E16" i="1"/>
  <c r="B16" i="1"/>
  <c r="B17" i="1" s="1"/>
  <c r="C15" i="1"/>
  <c r="D15" i="1"/>
  <c r="E15" i="1"/>
  <c r="B15" i="1"/>
</calcChain>
</file>

<file path=xl/sharedStrings.xml><?xml version="1.0" encoding="utf-8"?>
<sst xmlns="http://schemas.openxmlformats.org/spreadsheetml/2006/main" count="29" uniqueCount="29">
  <si>
    <t>L</t>
  </si>
  <si>
    <t>To</t>
  </si>
  <si>
    <t>Tr</t>
  </si>
  <si>
    <t>Ex</t>
  </si>
  <si>
    <t>Model</t>
  </si>
  <si>
    <t>Light</t>
  </si>
  <si>
    <t>Tourist</t>
  </si>
  <si>
    <t>Trekkie</t>
  </si>
  <si>
    <t>Extreme</t>
  </si>
  <si>
    <t>Vyrobených a prodaných kusů</t>
  </si>
  <si>
    <t>Prodejní cena</t>
  </si>
  <si>
    <t>Přímý materiál</t>
  </si>
  <si>
    <t>Technický čas (strojové hodiny)</t>
  </si>
  <si>
    <t>Společné náklady</t>
  </si>
  <si>
    <t>1. HV</t>
  </si>
  <si>
    <t>Přepočt. Jednice</t>
  </si>
  <si>
    <t>Pobočka</t>
  </si>
  <si>
    <t>Praha</t>
  </si>
  <si>
    <t>Brno</t>
  </si>
  <si>
    <t>Ostrava</t>
  </si>
  <si>
    <t>Olomouc</t>
  </si>
  <si>
    <t>Výnosy</t>
  </si>
  <si>
    <t>Náklady</t>
  </si>
  <si>
    <t>Průměrná výše krátkodobých aktiv</t>
  </si>
  <si>
    <t>Průměrná výše krátkodobých závazků</t>
  </si>
  <si>
    <t>Zisk</t>
  </si>
  <si>
    <t>PK</t>
  </si>
  <si>
    <t>Kal. Úrok</t>
  </si>
  <si>
    <t>HV (vč. Kal. Úrok)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</si>
</sst>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6" fontId="0" fillId="0" borderId="0" xfId="0" applyNumberFormat="1"/>
    <xf numFmtId="6" fontId="4" fillId="0" borderId="5" xfId="0" applyNumberFormat="1" applyFont="1" applyBorder="1" applyAlignment="1">
      <alignment horizontal="justify" vertical="center"/>
    </xf>
    <xf numFmtId="6" fontId="4" fillId="0" borderId="6" xfId="0" applyNumberFormat="1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6" fontId="4" fillId="0" borderId="9" xfId="0" applyNumberFormat="1" applyFont="1" applyBorder="1" applyAlignment="1">
      <alignment horizontal="justify" vertical="center"/>
    </xf>
    <xf numFmtId="8" fontId="0" fillId="0" borderId="0" xfId="0" applyNumberFormat="1"/>
    <xf numFmtId="3" fontId="0" fillId="0" borderId="0" xfId="0" applyNumberFormat="1"/>
    <xf numFmtId="3" fontId="3" fillId="0" borderId="5" xfId="0" applyNumberFormat="1" applyFont="1" applyBorder="1" applyAlignment="1">
      <alignment horizontal="justify" vertical="center"/>
    </xf>
    <xf numFmtId="3" fontId="3" fillId="0" borderId="6" xfId="0" applyNumberFormat="1" applyFont="1" applyBorder="1" applyAlignment="1">
      <alignment horizontal="justify" vertical="center"/>
    </xf>
    <xf numFmtId="3" fontId="3" fillId="0" borderId="8" xfId="0" applyNumberFormat="1" applyFont="1" applyBorder="1" applyAlignment="1">
      <alignment horizontal="justify" vertical="center"/>
    </xf>
    <xf numFmtId="3" fontId="3" fillId="0" borderId="9" xfId="0" applyNumberFormat="1" applyFont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3" fontId="3" fillId="0" borderId="0" xfId="0" applyNumberFormat="1" applyFont="1" applyFill="1" applyBorder="1" applyAlignment="1">
      <alignment horizontal="justify" vertical="center"/>
    </xf>
    <xf numFmtId="44" fontId="0" fillId="0" borderId="0" xfId="1" applyFont="1"/>
    <xf numFmtId="44" fontId="0" fillId="0" borderId="0" xfId="0" applyNumberForma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57120</xdr:colOff>
      <xdr:row>2</xdr:row>
      <xdr:rowOff>170880</xdr:rowOff>
    </xdr:from>
    <xdr:to>
      <xdr:col>8</xdr:col>
      <xdr:colOff>208560</xdr:colOff>
      <xdr:row>20</xdr:row>
      <xdr:rowOff>182400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11" name="Rukopis 10">
              <a:extLst>
                <a:ext uri="{FF2B5EF4-FFF2-40B4-BE49-F238E27FC236}">
                  <a16:creationId xmlns:a16="http://schemas.microsoft.com/office/drawing/2014/main" id="{93B728D4-F053-06DF-4E83-4396BB9AA1AF}"/>
                </a:ext>
              </a:extLst>
            </xdr14:cNvPr>
            <xdr14:cNvContentPartPr/>
          </xdr14:nvContentPartPr>
          <xdr14:nvPr macro=""/>
          <xdr14:xfrm>
            <a:off x="666720" y="551880"/>
            <a:ext cx="4418640" cy="3440520"/>
          </xdr14:xfrm>
        </xdr:contentPart>
      </mc:Choice>
      <mc:Fallback>
        <xdr:pic>
          <xdr:nvPicPr>
            <xdr:cNvPr id="11" name="Rukopis 10">
              <a:extLst>
                <a:ext uri="{FF2B5EF4-FFF2-40B4-BE49-F238E27FC236}">
                  <a16:creationId xmlns:a16="http://schemas.microsoft.com/office/drawing/2014/main" id="{93B728D4-F053-06DF-4E83-4396BB9AA1A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7720" y="543240"/>
              <a:ext cx="4436280" cy="3458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85680</xdr:colOff>
      <xdr:row>8</xdr:row>
      <xdr:rowOff>180600</xdr:rowOff>
    </xdr:from>
    <xdr:to>
      <xdr:col>6</xdr:col>
      <xdr:colOff>153000</xdr:colOff>
      <xdr:row>17</xdr:row>
      <xdr:rowOff>173940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12" name="Rukopis 11">
              <a:extLst>
                <a:ext uri="{FF2B5EF4-FFF2-40B4-BE49-F238E27FC236}">
                  <a16:creationId xmlns:a16="http://schemas.microsoft.com/office/drawing/2014/main" id="{5502B60F-EAE2-6C4D-351E-0994FE7F9F56}"/>
                </a:ext>
              </a:extLst>
            </xdr14:cNvPr>
            <xdr14:cNvContentPartPr/>
          </xdr14:nvContentPartPr>
          <xdr14:nvPr macro=""/>
          <xdr14:xfrm>
            <a:off x="3743280" y="1704600"/>
            <a:ext cx="67320" cy="1707840"/>
          </xdr14:xfrm>
        </xdr:contentPart>
      </mc:Choice>
      <mc:Fallback>
        <xdr:pic>
          <xdr:nvPicPr>
            <xdr:cNvPr id="12" name="Rukopis 11">
              <a:extLst>
                <a:ext uri="{FF2B5EF4-FFF2-40B4-BE49-F238E27FC236}">
                  <a16:creationId xmlns:a16="http://schemas.microsoft.com/office/drawing/2014/main" id="{5502B60F-EAE2-6C4D-351E-0994FE7F9F5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734280" y="1695960"/>
              <a:ext cx="84960" cy="1725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189240</xdr:colOff>
      <xdr:row>9</xdr:row>
      <xdr:rowOff>46980</xdr:rowOff>
    </xdr:from>
    <xdr:to>
      <xdr:col>7</xdr:col>
      <xdr:colOff>438360</xdr:colOff>
      <xdr:row>20</xdr:row>
      <xdr:rowOff>143520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4" name="Rukopis 43">
              <a:extLst>
                <a:ext uri="{FF2B5EF4-FFF2-40B4-BE49-F238E27FC236}">
                  <a16:creationId xmlns:a16="http://schemas.microsoft.com/office/drawing/2014/main" id="{1BE9EA4E-5A42-5737-B487-6F73795A2375}"/>
                </a:ext>
              </a:extLst>
            </xdr14:cNvPr>
            <xdr14:cNvContentPartPr/>
          </xdr14:nvContentPartPr>
          <xdr14:nvPr macro=""/>
          <xdr14:xfrm>
            <a:off x="798840" y="1761480"/>
            <a:ext cx="3906720" cy="2192040"/>
          </xdr14:xfrm>
        </xdr:contentPart>
      </mc:Choice>
      <mc:Fallback>
        <xdr:pic>
          <xdr:nvPicPr>
            <xdr:cNvPr id="44" name="Rukopis 43">
              <a:extLst>
                <a:ext uri="{FF2B5EF4-FFF2-40B4-BE49-F238E27FC236}">
                  <a16:creationId xmlns:a16="http://schemas.microsoft.com/office/drawing/2014/main" id="{1BE9EA4E-5A42-5737-B487-6F73795A2375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90200" y="1752840"/>
              <a:ext cx="3924360" cy="2209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3T10:28:48.396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423 1 24575,'0'47'0,"6"413"0,36-6 0,143 318 0,-143-624 0,-20-65 0,-3 0 0,-5 1 0,-3 1 0,-4 0 0,-4 103 0,-12 1003 0,11-740 0,-5-394 0,-18 105 0,-3 14 0,21-124 0,-38 366 0,22-281 0,5 0 0,5 165 0,11 805 0,-5-1035 0,-20 110 0,-3 32 0,22-60 0,5-79 0,-4 0 0,-3-1 0,-29 134 0,-4-86-1365,28-93-5461</inkml:trace>
  <inkml:trace contextRef="#ctx0" brushRef="#br0" timeOffset="2016.06">0 7621 24575,'20'2'0,"0"1"0,0 0 0,0 2 0,-1 0 0,1 1 0,-1 1 0,24 13 0,-16-8 0,1-1 0,36 9 0,-25-11 0,19 3 0,64 23 0,-73-21 0,0-2 0,2-3 0,80 6 0,-85-11 0,463 7 0,-308-14 0,1369 3 0,-1477 4 0,104 18 0,55 4 0,653-22 0,-461-7 0,2034 3 0,-2326 7 0,205 36 0,-123-11 0,127 27 0,-213-31 0,246 16 0,-183-42 0,-67-3 0,245 32 0,-184-6 0,403-3 0,943-23-1365,-1526 1-5461</inkml:trace>
  <inkml:trace contextRef="#ctx0" brushRef="#br0" timeOffset="3262.86">11244 3335 24575,'-1'0'0,"-1"0"0,1 1 0,0-1 0,0 1 0,-1-1 0,1 1 0,0-1 0,0 1 0,-1 0 0,1 0 0,0-1 0,0 1 0,0 0 0,0 0 0,0 0 0,0 0 0,0 0 0,1 0 0,-1 1 0,0-1 0,0 2 0,-15 33 0,15-32 0,-11 35 0,1 0 0,2 0 0,-5 64 0,1 130 0,11-169 0,-6 1370 0,12-822 0,-1-336 0,-16 473 0,-6-580 0,-2 59 0,16-102 0,-25 147 0,18-177-455,5-1 0,5 111 0,3-168-6371</inkml:trace>
  <inkml:trace contextRef="#ctx0" brushRef="#br0" timeOffset="4247.96">10530 8679 24575,'45'-2'0,"-1"3"0,0 1 0,1 3 0,-1 1 0,-1 2 0,62 20 0,-98-25 0,41 14 0,91 22 0,-136-39 0,1 1 0,-1 0 0,0 0 0,1 0 0,-1 0 0,0 0 0,0 1 0,0-1 0,5 4 0,-8-5 0,1 1 0,0 0 0,-1-1 0,1 1 0,-1 0 0,1-1 0,-1 1 0,1 0 0,-1-1 0,0 1 0,1 0 0,-1 0 0,0 0 0,1 0 0,-1-1 0,0 1 0,0 0 0,0 0 0,0 0 0,0 0 0,0 0 0,0-1 0,0 1 0,-1 2 0,-1 3 0,-1 0 0,-1-1 0,1 1 0,-1 0 0,0-1 0,-1 0 0,1 0 0,-10 8 0,-90 81 0,-221 151 0,188-148 0,131-93-124,-1 0 0,1 1 0,1 0 0,-1 0 0,1 0 0,0 0-1,0 1 1,0 0 0,1 0 0,-6 11 0,5 6-6702</inkml:trace>
  <inkml:trace contextRef="#ctx0" brushRef="#br0" timeOffset="5014.8">10398 9156 24575,'0'-5'0,"14"-1"0,12 5 0,8 2 0,2 2 0,8 0 0,6-1 0,-2-1 0,1 5 0,-3 0 0,-6 5 0,-5 0 0,1 7 0,-6 0-8191</inkml:trace>
  <inkml:trace contextRef="#ctx0" brushRef="#br0" timeOffset="6230.66">11218 8759 24575,'0'28'0,"2"0"0,1 0 0,0 0 0,3-1 0,0 1 0,1-1 0,14 30 0,-15-42 0,1-1 0,0 1 0,2-2 0,-1 1 0,2-1 0,0 0 0,0-1 0,1 0 0,0-1 0,1 0 0,1-1 0,0-1 0,26 16 0,-34-22 0,1 0 0,-1 0 0,0 0 0,0 1 0,0 0 0,0 0 0,-1 1 0,1-1 0,-1 1 0,5 8 0,-8-12 0,0 0 0,-1 1 0,1-1 0,-1 1 0,1-1 0,-1 1 0,1-1 0,-1 1 0,0-1 0,0 1 0,0-1 0,0 1 0,0-1 0,0 1 0,0 0 0,0-1 0,-1 1 0,0 2 0,-1-2 0,1 1 0,-1-1 0,1 0 0,-1 1 0,0-1 0,0 0 0,0 0 0,0 0 0,-1-1 0,1 1 0,0 0 0,-1-1 0,1 0 0,-3 2 0,-11 3 0,0 0 0,1 0 0,-2-2 0,1 0 0,0-1 0,-25 2 0,-106-2 0,105-3 0,23 0 0,-51-2 0,64 1 0,1 0 0,0 0 0,-1 0 0,1 0 0,0-1 0,0 0 0,0 0 0,0-1 0,1 1 0,-7-5 0,10 6 0,0 0 0,0 0 0,0 1 0,1-1 0,-1 0 0,0 0 0,1 0 0,-1 0 0,1 0 0,-1 0 0,1-1 0,-1 1 0,1 0 0,0 0 0,-1 0 0,1 0 0,0 0 0,0-1 0,0 1 0,0 0 0,0 0 0,0 0 0,0-1 0,1 1 0,-1 0 0,0 0 0,1 0 0,-1 0 0,0 0 0,1 0 0,-1 0 0,1-1 0,0 2 0,-1-1 0,1 0 0,0 0 0,0 0 0,0 0 0,0 0 0,-1 0 0,1 1 0,2-2 0,48-36 0,-41 32 0,38-25 0,-19 14 0,-1-1 0,-1-1 0,0-1 0,-2-2 0,0 0 0,26-32 0,-41 41 0,0-1 0,-1 0 0,0-1 0,-1 0 0,-1 0 0,0-1 0,-2 0 0,8-27 0,-14 40-57,1-1 0,0 1 1,-1 0-1,0-1 0,0 1 0,0 0 0,0 0 0,-1-1 0,1 1 0,-1 0 0,0 0 1,0 1-1,0-1 0,0 0 0,0 1 0,-1-1 0,1 1 0,-1 0 0,1 0 1,-1 0-1,0 0 0,0 0 0,-4-2 0,-24-14-6769</inkml:trace>
  <inkml:trace contextRef="#ctx0" brushRef="#br0" timeOffset="7567.5">11588 8944 24575,'-4'0'0,"0"0"0,0 1 0,0-1 0,0 1 0,0 0 0,0 0 0,0 0 0,0 1 0,0-1 0,1 1 0,-1 0 0,1 0 0,-1 0 0,1 1 0,0-1 0,0 1 0,-4 3 0,2 1 0,-1-1 0,2 1 0,-1 0 0,1 1 0,0-1 0,0 1 0,-4 15 0,1 3 0,1 1 0,1-1 0,1 1 0,0 33 0,3-38 0,0 6 0,3 47 0,-1-70 0,-1 1 0,1-1 0,0 1 0,0-1 0,1 1 0,0-1 0,0 0 0,0 0 0,0 0 0,1 0 0,0 0 0,0 0 0,0-1 0,7 8 0,-6-10 0,-1 1 0,1-1 0,0 0 0,0 0 0,0-1 0,0 1 0,0-1 0,1 0 0,-1 0 0,0 0 0,1-1 0,-1 1 0,0-1 0,1 0 0,-1 0 0,0-1 0,1 1 0,-1-1 0,0 0 0,1 0 0,-1 0 0,0-1 0,7-3 0,3-1 0,-1-1 0,0-1 0,0 0 0,0-1 0,16-14 0,-5 0 0,0-1 0,-1-1 0,-2-1 0,-1 0 0,33-58 0,-48 76 0,-1 0 0,-1-1 0,0 0 0,0 1 0,-1-1 0,0 0 0,0 0 0,0-18 0,-2 23 0,0-1 0,0 1 0,-1-1 0,1 1 0,-1 0 0,0-1 0,-1 1 0,1 0 0,-1 0 0,0 0 0,0 0 0,0 0 0,0 0 0,-1 0 0,1 1 0,-1-1 0,0 1 0,0 0 0,-7-5 0,-14-9 0,-1 2 0,0 1 0,-1 1 0,0 2 0,-49-16 0,73 27-85,0-1 0,0 0-1,0 1 1,0-1 0,-1 1-1,1 0 1,0 0 0,0 0-1,0 0 1,-1 0 0,1 0-1,0 1 1,0-1 0,0 1-1,-4 1 1,-5 5-6741</inkml:trace>
  <inkml:trace contextRef="#ctx0" brushRef="#br0" timeOffset="8871">11906 9103 24575,'-1'12'0,"-1"-1"0,0 1 0,-1-1 0,0 0 0,-1 0 0,-1 0 0,1 0 0,-10 14 0,6-10 0,1-1 0,1 1 0,-7 24 0,9-23 0,1 0 0,1 0 0,0 1 0,1-1 0,1 1 0,0-1 0,4 20 0,-3-31 0,0 0 0,0 0 0,0 0 0,1 0 0,0-1 0,0 1 0,0 0 0,0-1 0,1 0 0,0 1 0,0-1 0,0 0 0,1 0 0,-1-1 0,1 1 0,0-1 0,0 0 0,0 0 0,0 0 0,0 0 0,1-1 0,-1 1 0,1-1 0,0 0 0,0-1 0,7 2 0,-4-1 0,1 0 0,0-1 0,0 0 0,-1 0 0,1-1 0,0 0 0,0-1 0,0 0 0,-1 0 0,16-5 0,-18 4 0,-1 0 0,0 0 0,0-1 0,0 0 0,0 0 0,-1-1 0,1 1 0,-1-1 0,0 0 0,0 0 0,0 0 0,0-1 0,-1 1 0,1-1 0,-1 0 0,-1 0 0,5-10 0,-2 3 0,40-108 0,-41 107 0,-1 0 0,0 0 0,-1 0 0,-1-1 0,0 1 0,-1 0 0,-2-21 0,2 30 3,-1-1 0,0 1 0,-1 0-1,1 0 1,-1 0 0,1 0 0,-1 0 0,0 1-1,0-1 1,-1 0 0,1 1 0,-1 0 0,0-1-1,0 1 1,0 0 0,0 1 0,-1-1 0,1 0 0,-1 1-1,1 0 1,-1 0 0,0 0 0,0 0 0,0 1-1,0-1 1,0 1 0,0 0 0,-5 0 0,-12-2-130,-1 0 0,0 2 0,1 1 0,-30 3 0,19-2-685,3 0-6014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3T10:29:00.522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0 1 24575,'0'2860'0,"2"-2816"0,3-1 0,14 67 0,6 51 0,-21 33 0,-6-120 0,17 139 0,-10-177 0,-2 51 0,3 19 0,39 95 0,-12 120 0,-21-236 0,-6-53 0,2 49 0,-8-17-1365,0-33-5461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3T10:29:05.875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7094 5267 24575,'426'0'0,"-425"0"0,-1 0 0,1 1 0,-1-1 0,0 0 0,1 1 0,-1-1 0,0 0 0,1 1 0,-1-1 0,0 0 0,1 1 0,-1-1 0,0 1 0,0-1 0,1 0 0,-1 1 0,0-1 0,0 1 0,0-1 0,0 1 0,0-1 0,0 1 0,0-1 0,0 1 0,0-1 0,0 1 0,0-1 0,0 1 0,0-1 0,0 0 0,0 1 0,0-1 0,0 1 0,0-1 0,-1 1 0,1-1 0,0 1 0,0-1 0,-1 0 0,1 1 0,0-1 0,-1 0 0,1 1 0,0-1 0,-1 1 0,-17 31 0,14-24 0,-36 73 0,4 1 0,-27 95 0,-12 27 0,67-184-455,-1 1 0,-19 28 0,12-26-6371</inkml:trace>
  <inkml:trace contextRef="#ctx0" brushRef="#br0" timeOffset="695.51">7147 5611 24575,'9'0'0,"8"0"0,9 0 0,5 0 0,2 0 0,0 0 0,3 0 0,-5-5 0,-7-1-8191</inkml:trace>
  <inkml:trace contextRef="#ctx0" brushRef="#br0" timeOffset="1848.53">7782 5240 24575,'5'4'0,"0"-1"0,0 0 0,1 0 0,-1 0 0,1-1 0,-1 0 0,1 0 0,0 0 0,0 0 0,0-1 0,0 0 0,0-1 0,6 1 0,-3 0 0,-1 0 0,1 0 0,-1 1 0,0 0 0,15 6 0,-19-6 0,0 0 0,0 1 0,0 0 0,0-1 0,-1 1 0,1 0 0,-1 1 0,0-1 0,0 1 0,0-1 0,0 1 0,-1 0 0,1 0 0,-1 0 0,0 0 0,1 5 0,-1-2 0,0 0 0,-1 0 0,0 1 0,0-1 0,-1 0 0,0 1 0,0-1 0,-1 0 0,-1 10 0,-6 13 0,-1-2 0,0 1 0,-3-1 0,-14 26 0,14-27 0,-12 25-102,-4 11-530,-39 61 1,50-96-6195</inkml:trace>
  <inkml:trace contextRef="#ctx0" brushRef="#br0" timeOffset="2537.05">7649 5796 24575,'0'4'0,"9"2"0,8 0 0,5-2 0,8 0 0,3-7 0,1-2 0,-6 0-8191</inkml:trace>
  <inkml:trace contextRef="#ctx0" brushRef="#br0" timeOffset="3889.55">8364 5372 24575,'-2'49'0,"1"-33"0,0 0 0,1-1 0,0 1 0,1 0 0,1-1 0,5 20 0,-4-29 0,2 0 0,-1-1 0,1 1 0,-1-1 0,1 0 0,1-1 0,-1 1 0,1-1 0,-1 0 0,1-1 0,1 1 0,-1-1 0,9 3 0,30 20 0,-34-16 0,-1 0 0,0 0 0,-1 0 0,0 2 0,-1-1 0,0 1 0,-1 0 0,0 0 0,-1 1 0,0 0 0,-1 0 0,-1 0 0,0 1 0,0 0 0,-2 0 0,0 0 0,0 0 0,-1 0 0,-1 0 0,0 0 0,-1 0 0,-1 0 0,0 0 0,-5 16 0,4-24 5,1 0 0,-2 0 1,1 0-1,0-1 0,-1 1 0,0-1 0,-1 0 0,1 0 0,-1-1 0,0 1 1,0-1-1,0 0 0,0 0 0,-1-1 0,0 1 0,1-1 0,-1-1 0,-1 1 1,1-1-1,0 0 0,-12 2 0,-13 2-319,0-1-1,1-1 1,-37-1 0,60-3 93,-17 0-6605</inkml:trace>
  <inkml:trace contextRef="#ctx0" brushRef="#br0" timeOffset="4719.86">8390 5478 24575,'0'-4'0,"0"-7"0,0-10 0,9-1 0,8 3 0,5 4 0,8 5 0,3 5 0,-4 2-8191</inkml:trace>
  <inkml:trace contextRef="#ctx0" brushRef="#br0" timeOffset="6305.14">8919 5611 24575,'1'-9'0,"0"0"0,0-1 0,1 1 0,0 0 0,0 0 0,1 1 0,0-1 0,1 0 0,0 1 0,0 0 0,1 0 0,0 0 0,1 1 0,8-10 0,-6 8 0,1 0 0,0 0 0,1 1 0,-1 1 0,2-1 0,-1 1 0,1 1 0,0 0 0,0 1 0,15-5 0,-25 9 0,1 1 0,0-1 0,-1 1 0,1-1 0,0 1 0,0 0 0,-1 0 0,1-1 0,0 1 0,0 0 0,0 1 0,-1-1 0,1 0 0,0 0 0,0 1 0,-1-1 0,1 1 0,0 0 0,-1-1 0,1 1 0,-1 0 0,4 2 0,-3-1 0,0 0 0,-1 0 0,1 1 0,-1-1 0,1 1 0,-1-1 0,0 1 0,0-1 0,0 1 0,0 0 0,0-1 0,-1 1 0,1 3 0,1 7 0,-2 1 0,0 0 0,0-1 0,-4 24 0,0-20 0,-1 0 0,-1-1 0,0 0 0,-1 0 0,-1 0 0,0-1 0,-17 23 0,-18 35 0,41-70-30,1 0 0,-1 1-1,1-1 1,-1 0 0,1 1-1,0-1 1,0 1 0,1-1-1,-1 1 1,1-1 0,0 1-1,0 0 1,0-1 0,0 1-1,1-1 1,-1 1-1,1 0 1,0-1 0,0 1-1,0-1 1,0 0 0,1 1-1,0-1 1,-1 0 0,1 0-1,0 0 1,0 0 0,1 0-1,-1-1 1,1 1 0,-1-1-1,1 1 1,0-1 0,0 0-1,0 0 1,0 0 0,0 0-1,0-1 1,1 1 0,-1-1-1,1 0 1,-1 0 0,1 0-1,5 0 1,19 4-6796</inkml:trace>
  <inkml:trace contextRef="#ctx0" brushRef="#br0" timeOffset="9255.61">10824 1 24575,'-48'3'0,"-1"2"0,1 2 0,-77 23 0,53-13 0,-35 9 0,10-1 0,-145 16 0,26-17 0,-271 12 0,-263-38 0,678 5 0,-84 16 0,-3 0 0,-298-9 0,118-7 0,236 6 0,-150 32 0,-25 3 0,-120 8 0,188-20 0,-243 3 0,324-35 0,0-6 0,-176-32 0,176 17 0,-194-45 0,287 56 0,-632-199 0,608 186 0,0 4 0,-1 2 0,-1 2 0,0 4 0,-1 2 0,0 3 0,-79 2 0,-168 4 0,-56 3 0,318 1 0,-72 17 0,-27 3 0,-373-18 0,287-9 0,96 2 0,-1 5 0,-221 37 0,-56 14-976,392-53 587,-8 1-6437</inkml:trace>
  <inkml:trace contextRef="#ctx0" brushRef="#br0" timeOffset="10337.64">241 81 24575,'-4'0'0,"-7"0"0,-5 0 0,4 0 0,18 9 0,13 3 0,6-1 0,14-1 0,9-4 0,4 3 0,4-1 0,-8-2-8191</inkml:trace>
  <inkml:trace contextRef="#ctx0" brushRef="#br0" timeOffset="16224.65">10851 54 24575,'-14'2'0,"0"0"0,0 1 0,1 1 0,-1 0 0,1 1 0,-1 1 0,2 0 0,-18 10 0,-8 4 0,-992 533 0,893-471 0,-288 123 0,-169 2 0,353-114 0,178-65 0,-1-2 0,-131 33 0,-668 177 0,706-176 0,94-33 0,-1-4 0,-96 22 0,58-20 0,-139 55 0,-17 4 0,-5-10 0,-95 25 0,277-75 0,-96 42 0,49-16 0,-74 31 0,105-39 0,-157 44 0,114-52 0,3 7 0,-224 97 0,-97 58 0,75-34 0,78 9 0,93-47 0,27-20 0,85-45 0,-208 88 0,125-72 0,-89 30 0,168-71 0,66-20 0,-1-1 0,-74 13 0,-16 0 0,22-3 0,72-15 0,0 2 0,1 1 0,-51 24 0,-22 8 0,86-36 0,1 1 0,-1 1 0,2 1 0,-1 1 0,-34 25 0,25-16 0,-57 28 0,57-33 0,0 2 0,-30 22 0,33-21-98,-1-2 0,-1 0 0,-37 15-1,37-18-873,2 0-5854</inkml:trace>
  <inkml:trace contextRef="#ctx0" brushRef="#br0" timeOffset="18281.24">7914 1166 24575,'0'1'0,"1"0"0,-1 0 0,0 0 0,1 0 0,-1 0 0,1 0 0,-1-1 0,1 1 0,-1 0 0,1 0 0,0 0 0,-1-1 0,1 1 0,0 0 0,0-1 0,0 1 0,-1-1 0,1 1 0,0-1 0,0 1 0,0-1 0,0 1 0,0-1 0,0 0 0,0 1 0,0-1 0,2 0 0,32 5 0,-29-5 0,197 30 0,19 7 0,-222-37 0,1 0 0,0 0 0,0 0 0,-1 0 0,1 0 0,0 0 0,0 0 0,-1 0 0,1 0 0,0 0 0,0 1 0,-1-1 0,1 0 0,0 0 0,-1 1 0,1-1 0,0 0 0,-1 1 0,1-1 0,-1 1 0,1-1 0,-1 1 0,1-1 0,-1 1 0,1-1 0,-1 1 0,1 0 0,-1 0 0,-21 4 0,-41-3 0,-214-3-1365,233 1-5461</inkml:trace>
  <inkml:trace contextRef="#ctx0" brushRef="#br0" timeOffset="19961.02">7967 292 24575,'82'1'0,"-10"0"0,-1-2 0,104-16 0,-165 14 0,-14 1 0,-29-2 0,-51 2 0,-48 3-1365,146-1-5461</inkml:trace>
  <inkml:trace contextRef="#ctx0" brushRef="#br0" timeOffset="22552.18">7888 345 24575,'0'-1'0,"-1"-1"0,0 1 0,1 0 0,-1 0 0,0 0 0,0 0 0,0 0 0,0 0 0,0 0 0,0 0 0,0 0 0,0 0 0,0 1 0,0-1 0,-1 0 0,1 1 0,0-1 0,0 1 0,-1-1 0,1 1 0,0-1 0,-1 1 0,1 0 0,0 0 0,-1 0 0,-1 0 0,-39-4 0,39 4 0,-1 0 0,0 1 0,1-1 0,-1 1 0,1-1 0,-1 1 0,1 0 0,-1 1 0,1-1 0,-1 1 0,1-1 0,0 1 0,0 0 0,0 0 0,0 0 0,0 0 0,0 1 0,1-1 0,-1 1 0,1 0 0,0 0 0,0 0 0,0 0 0,0 0 0,0 0 0,0 0 0,1 1 0,0-1 0,0 1 0,0-1 0,0 1 0,-1 4 0,-1 14 0,1 0 0,0 0 0,2-1 0,2 30 0,-1-27 0,1 4 0,-1-11 0,0-1 0,-1 1 0,-1-1 0,-3 18 0,3-29 0,0 0 0,0-1 0,-1 1 0,0-1 0,0 1 0,0-1 0,0 0 0,0 0 0,-1 1 0,0-2 0,0 1 0,0 0 0,-1-1 0,1 1 0,-1-1 0,1 0 0,-1 0 0,-7 3 0,-100 48 0,111-54 0,-1 0 0,1 0 0,-1 0 0,1 0 0,-1 0 0,0 1 0,1-1 0,-1 0 0,1 0 0,-1 0 0,1 1 0,-1-1 0,1 0 0,0 1 0,-1-1 0,1 0 0,-1 1 0,1-1 0,0 1 0,-1-1 0,1 1 0,0-1 0,-1 1 0,1-1 0,0 1 0,0-1 0,-1 1 0,1-1 0,0 1 0,0-1 0,0 1 0,0-1 0,0 1 0,0-1 0,0 1 0,0 0 0,0-1 0,0 1 0,0-1 0,0 1 0,0-1 0,0 1 0,1-1 0,-1 1 0,0-1 0,0 1 0,1-1 0,-1 1 0,0-1 0,1 1 0,-1-1 0,0 1 0,1-1 0,-1 0 0,1 1 0,36 15 0,-17-8 0,-15-6 0,-1 0 0,0 1 0,0-1 0,0 1 0,0 0 0,-1 1 0,1-1 0,-1 0 0,0 1 0,0 0 0,0 0 0,0 0 0,-1 0 0,1 0 0,2 8 0,-3-2 0,1-1 0,-2 1 0,1 0 0,-2 0 0,1 0 0,-2 14 0,1-20 0,1 0 0,0 0 0,0 0 0,0-1 0,0 1 0,0 0 0,1 0 0,-1-1 0,1 1 0,0-1 0,0 1 0,1-1 0,-1 0 0,1 0 0,-1 0 0,1 0 0,0-1 0,0 1 0,0-1 0,1 1 0,4 2 0,10 5 0,1 1 0,34 12 0,-36-16 0,10 4-1365,-2-2-5461</inkml:trace>
  <inkml:trace contextRef="#ctx0" brushRef="#br0" timeOffset="24615.79">4951 1033 24575,'0'5'0,"0"5"0,0-7 0,0-9 0,5-8 0,0 3 0,1 7 0,-1 15 0,-2 8 0,-1 7 0,-1 7 0,-1 3 0,0 0 0,0-3 0,0 4 0,0-2 0,-1-1 0,1-6-8191</inkml:trace>
  <inkml:trace contextRef="#ctx0" brushRef="#br0" timeOffset="25615.88">4871 1166 24575,'5'-5'0,"5"-10"0,7-7 0,-1 0-8191</inkml:trace>
  <inkml:trace contextRef="#ctx0" brushRef="#br0" timeOffset="27720.31">5189 954 24575,'-6'-2'0,"3"1"0,7-5 0,10-11 0,1 0 0,1 2 0,0 0 0,1 1 0,1 1 0,0 0 0,1 1 0,0 1 0,1 1 0,0 1 0,0 0 0,1 2 0,0 0 0,25-3 0,-43 9 0,-1 1 0,1-1 0,0 1 0,-1 0 0,1 0 0,0 0 0,-1 1 0,1-1 0,0 1 0,-1-1 0,1 1 0,0 0 0,-1 0 0,1 0 0,-1 0 0,0 0 0,1 1 0,-1-1 0,0 1 0,0 0 0,0-1 0,0 1 0,0 0 0,0 0 0,0 0 0,2 5 0,-1-2 0,-1 1 0,0 0 0,-1-1 0,1 1 0,-1 0 0,0 0 0,0 0 0,-1 0 0,0 0 0,0 0 0,-1 9 0,-1-1 0,-1 0 0,-1 0 0,0 0 0,-11 24 0,-5 17 0,20-53 0,-1-1 0,1 1 0,0 0 0,0 0 0,0-1 0,0 1 0,0 0 0,0 0 0,0-1 0,1 1 0,-1 0 0,0-1 0,1 1 0,0 0 0,-1-1 0,1 1 0,0-1 0,0 1 0,0-1 0,0 1 0,0-1 0,0 1 0,3 1 0,39 27 0,-37-27 0,0 1 0,0 0 0,-1 0 0,1 0 0,9 10 0,-5 0 0,-1 0 0,0 1 0,-1 0 0,-1 0 0,0 1 0,-2 0 0,9 33 0,-14-47 0,0 0 0,0-1 0,0 1 0,0 0 0,0-1 0,0 1 0,-1 0 0,1 0 0,0-1 0,-1 1 0,0-1 0,1 1 0,-1 0 0,0-1 0,0 1 0,0-1 0,0 0 0,0 1 0,0-1 0,0 0 0,0 1 0,0-1 0,-1 0 0,1 0 0,0 0 0,-1 0 0,1 0 0,-1-1 0,1 1 0,-1 0 0,0-1 0,1 1 0,-1-1 0,0 1 0,1-1 0,-1 0 0,-3 0 0,-9 2 0,-1-1 0,1 0 0,-23-2 0,20 0 0,-1 0-195,0-1 0,-1-1 0,1 0 0,0-1 0,1-1 0,-29-12 0,24 8-6631</inkml:trace>
  <inkml:trace contextRef="#ctx0" brushRef="#br0" timeOffset="29440.79">5930 663 24575,'1'0'0,"0"1"0,0-1 0,0 1 0,0-1 0,-1 1 0,1-1 0,0 1 0,0-1 0,-1 1 0,1 0 0,0-1 0,-1 1 0,1 0 0,0 0 0,-1-1 0,1 1 0,-1 0 0,0 0 0,1 0 0,-1 0 0,0 0 0,1 0 0,-1 0 0,0 0 0,0 0 0,0 1 0,5 34 0,-5-29 0,1 3 0,0 1 0,1-1 0,0 0 0,1 0 0,0 0 0,1 0 0,8 17 0,-10-23 0,1 0 0,0 0 0,0 0 0,0-1 0,0 1 0,1-1 0,-1 0 0,1 0 0,0 0 0,0 0 0,0-1 0,1 0 0,-1 0 0,0 0 0,1 0 0,-1 0 0,1-1 0,0 0 0,7 1 0,30 0 0,-32-2 0,1 1 0,0-1 0,-1 2 0,16 3 0,-23-4 0,-1 0 0,1 0 0,0 0 0,-1 0 0,1 1 0,-1-1 0,1 1 0,-1 0 0,0-1 0,1 1 0,-1 0 0,0 1 0,0-1 0,-1 0 0,1 0 0,0 1 0,-1-1 0,1 1 0,-1 0 0,2 4 0,1 13-14,0-1-1,-2 1 1,0 0-1,-1 0 1,-1-1 0,-5 37-1,2-2-1249,2-28-5562</inkml:trace>
  <inkml:trace contextRef="#ctx0" brushRef="#br0" timeOffset="32327.54">6618 901 24575,'-26'-14'0,"15"6"0,-198-113 0,208 120 0,-1 0 0,1 0 0,-1 0 0,0 0 0,1 0 0,-1 0 0,0 1 0,0-1 0,1 0 0,-1 1 0,0 0 0,0-1 0,0 1 0,0 0 0,0 0 0,0 0 0,1 0 0,-1 1 0,0-1 0,0 0 0,0 1 0,0-1 0,0 1 0,1 0 0,-1-1 0,0 1 0,1 0 0,-1 0 0,1 0 0,-1 0 0,1 1 0,-1-1 0,1 0 0,-1 1 0,1-1 0,0 0 0,0 1 0,0 0 0,0-1 0,0 1 0,0 0 0,1-1 0,-2 4 0,0 0 0,1 0 0,0 0 0,0 0 0,1-1 0,-1 1 0,1 0 0,0 0 0,1 0 0,-1 0 0,1 0 0,0 0 0,0 0 0,0-1 0,1 1 0,0 0 0,3 6 0,-1-4 0,1 0 0,0-1 0,0 1 0,1-1 0,0 0 0,0-1 0,0 1 0,1-1 0,-1 0 0,10 4 0,-12-7 0,-1 0 0,1 0 0,-1-1 0,1 1 0,0-1 0,0 0 0,0 0 0,0-1 0,-1 1 0,1-1 0,0 0 0,0 0 0,0 0 0,0 0 0,0-1 0,0 1 0,0-1 0,0 0 0,-1-1 0,1 1 0,0 0 0,-1-1 0,5-2 0,9-9 0,-12 9 0,-1 1 0,1-1 0,0 1 0,0 0 0,0 0 0,10-3 0,-14 5 0,0 1 0,0 0 0,-1 0 0,1 0 0,0 0 0,0 0 0,0 0 0,-1 0 0,1 0 0,0 0 0,0 0 0,-1 1 0,1-1 0,0 0 0,0 0 0,-1 1 0,1-1 0,0 1 0,-1-1 0,1 0 0,1 2 0,-1-1 0,0 1 0,0 0 0,0-1 0,0 1 0,0 0 0,0 0 0,0 0 0,-1-1 0,1 1 0,-1 0 0,0 0 0,1 4 0,6 85-1365,-3-63-5461</inkml:trace>
  <inkml:trace contextRef="#ctx0" brushRef="#br0" timeOffset="33744.38">6750 610 24575,'1'-1'0,"-1"0"0,1 0 0,-1-1 0,1 1 0,-1 0 0,1 0 0,0 0 0,0 0 0,0 1 0,-1-1 0,1 0 0,0 0 0,0 0 0,0 1 0,0-1 0,0 0 0,0 1 0,1-1 0,-1 1 0,0-1 0,0 1 0,0 0 0,0 0 0,1-1 0,-1 1 0,2 0 0,42-5 0,-38 5 0,6-2 0,0 1 0,1 1 0,-1 0 0,0 1 0,0 0 0,25 7 0,-34-7 0,0 1 0,0 0 0,0-1 0,0 2 0,0-1 0,-1 0 0,1 1 0,-1-1 0,1 1 0,-1 0 0,0 0 0,0 1 0,-1-1 0,1 0 0,-1 1 0,1 0 0,-1-1 0,0 1 0,-1 0 0,1 0 0,-1 0 0,1 1 0,-1-1 0,1 7 0,0 21-170,0-1-1,-2 1 0,-2-1 1,0 1-1,-2-1 0,-2 0 1,-17 57-1,13-51-6655</inkml:trace>
  <inkml:trace contextRef="#ctx0" brushRef="#br0" timeOffset="34912.01">6829 795 24575,'14'0'0,"8"0"0,10 0 0,4 0 0,1 0 0,2-4 0,0-2 0,1 0 0,-5 2-8191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EACC-B984-40E7-B8C2-5F9C7F6BFC44}">
  <dimension ref="A4:E31"/>
  <sheetViews>
    <sheetView topLeftCell="A4" workbookViewId="0">
      <selection activeCell="E33" sqref="E33"/>
    </sheetView>
  </sheetViews>
  <sheetFormatPr defaultRowHeight="15" x14ac:dyDescent="0.25"/>
  <cols>
    <col min="1" max="1" width="32.7109375" bestFit="1" customWidth="1"/>
    <col min="2" max="3" width="12.28515625" bestFit="1" customWidth="1"/>
    <col min="4" max="4" width="11.28515625" bestFit="1" customWidth="1"/>
    <col min="5" max="5" width="12" bestFit="1" customWidth="1"/>
  </cols>
  <sheetData>
    <row r="4" spans="1:5" x14ac:dyDescent="0.25">
      <c r="B4" t="s">
        <v>0</v>
      </c>
      <c r="C4" t="s">
        <v>1</v>
      </c>
      <c r="D4" t="s">
        <v>2</v>
      </c>
      <c r="E4" t="s">
        <v>3</v>
      </c>
    </row>
    <row r="5" spans="1:5" ht="15.75" thickBot="1" x14ac:dyDescent="0.3"/>
    <row r="6" spans="1:5" ht="33" thickTop="1" thickBot="1" x14ac:dyDescent="0.3">
      <c r="A6" s="1" t="s">
        <v>4</v>
      </c>
      <c r="B6" s="2" t="s">
        <v>5</v>
      </c>
      <c r="C6" s="2" t="s">
        <v>6</v>
      </c>
      <c r="D6" s="2" t="s">
        <v>7</v>
      </c>
      <c r="E6" s="3" t="s">
        <v>8</v>
      </c>
    </row>
    <row r="7" spans="1:5" ht="15.75" thickBot="1" x14ac:dyDescent="0.3">
      <c r="A7" s="4" t="s">
        <v>9</v>
      </c>
      <c r="B7" s="5">
        <v>650</v>
      </c>
      <c r="C7" s="5">
        <v>920</v>
      </c>
      <c r="D7" s="5">
        <v>470</v>
      </c>
      <c r="E7" s="6">
        <v>390</v>
      </c>
    </row>
    <row r="8" spans="1:5" ht="15.75" thickBot="1" x14ac:dyDescent="0.3">
      <c r="A8" s="4" t="s">
        <v>10</v>
      </c>
      <c r="B8" s="8">
        <v>12500</v>
      </c>
      <c r="C8" s="8">
        <v>24300</v>
      </c>
      <c r="D8" s="8">
        <v>32200</v>
      </c>
      <c r="E8" s="9">
        <v>41600</v>
      </c>
    </row>
    <row r="9" spans="1:5" ht="15.75" thickBot="1" x14ac:dyDescent="0.3">
      <c r="A9" s="4" t="s">
        <v>11</v>
      </c>
      <c r="B9" s="8">
        <v>5050</v>
      </c>
      <c r="C9" s="8">
        <v>9700</v>
      </c>
      <c r="D9" s="8">
        <v>12800</v>
      </c>
      <c r="E9" s="9">
        <v>16650</v>
      </c>
    </row>
    <row r="10" spans="1:5" ht="15.75" thickBot="1" x14ac:dyDescent="0.3">
      <c r="A10" s="4" t="s">
        <v>12</v>
      </c>
      <c r="B10" s="5">
        <v>0.6</v>
      </c>
      <c r="C10" s="5">
        <v>0.75</v>
      </c>
      <c r="D10" s="5">
        <v>1</v>
      </c>
      <c r="E10" s="6">
        <v>1.3</v>
      </c>
    </row>
    <row r="11" spans="1:5" ht="15.75" thickBot="1" x14ac:dyDescent="0.3">
      <c r="A11" s="4"/>
      <c r="B11" s="5"/>
      <c r="C11" s="5"/>
      <c r="D11" s="5"/>
      <c r="E11" s="6"/>
    </row>
    <row r="12" spans="1:5" ht="15.75" thickBot="1" x14ac:dyDescent="0.3">
      <c r="A12" s="10" t="s">
        <v>13</v>
      </c>
      <c r="B12" s="11"/>
      <c r="C12" s="11"/>
      <c r="D12" s="11"/>
      <c r="E12" s="12">
        <v>2750000</v>
      </c>
    </row>
    <row r="13" spans="1:5" ht="15.75" thickTop="1" x14ac:dyDescent="0.25"/>
    <row r="14" spans="1:5" hidden="1" x14ac:dyDescent="0.25"/>
    <row r="15" spans="1:5" hidden="1" x14ac:dyDescent="0.25">
      <c r="A15" t="s">
        <v>14</v>
      </c>
      <c r="B15" s="7">
        <f>B8-B9</f>
        <v>7450</v>
      </c>
      <c r="C15" s="7">
        <f t="shared" ref="C15:E15" si="0">C8-C9</f>
        <v>14600</v>
      </c>
      <c r="D15" s="7">
        <f t="shared" si="0"/>
        <v>19400</v>
      </c>
      <c r="E15" s="7">
        <f t="shared" si="0"/>
        <v>24950</v>
      </c>
    </row>
    <row r="16" spans="1:5" hidden="1" x14ac:dyDescent="0.25">
      <c r="B16" s="7">
        <f>B15*B7</f>
        <v>4842500</v>
      </c>
      <c r="C16" s="7">
        <f t="shared" ref="C16:E16" si="1">C15*C7</f>
        <v>13432000</v>
      </c>
      <c r="D16" s="7">
        <f t="shared" si="1"/>
        <v>9118000</v>
      </c>
      <c r="E16" s="7">
        <f t="shared" si="1"/>
        <v>9730500</v>
      </c>
    </row>
    <row r="17" spans="1:5" hidden="1" x14ac:dyDescent="0.25">
      <c r="B17" s="7">
        <f>B16+C16+D16+E16-E12</f>
        <v>34373000</v>
      </c>
    </row>
    <row r="18" spans="1:5" hidden="1" x14ac:dyDescent="0.25"/>
    <row r="19" spans="1:5" hidden="1" x14ac:dyDescent="0.25">
      <c r="A19">
        <f>B7+C7+D7+E7</f>
        <v>2430</v>
      </c>
    </row>
    <row r="20" spans="1:5" hidden="1" x14ac:dyDescent="0.25">
      <c r="A20" s="13">
        <f>E12/A19</f>
        <v>1131.687242798354</v>
      </c>
    </row>
    <row r="21" spans="1:5" hidden="1" x14ac:dyDescent="0.25"/>
    <row r="22" spans="1:5" hidden="1" x14ac:dyDescent="0.25">
      <c r="B22" s="7">
        <f>B9+$A$20</f>
        <v>6181.6872427983544</v>
      </c>
      <c r="C22" s="7">
        <f>C9+$A$20</f>
        <v>10831.687242798354</v>
      </c>
      <c r="D22" s="7">
        <f>D9+$A$20</f>
        <v>13931.687242798354</v>
      </c>
      <c r="E22" s="7">
        <f>E9+$A$20</f>
        <v>17781.687242798354</v>
      </c>
    </row>
    <row r="24" spans="1:5" x14ac:dyDescent="0.25">
      <c r="A24" t="s">
        <v>15</v>
      </c>
      <c r="B24">
        <f>B7*B10</f>
        <v>390</v>
      </c>
      <c r="C24">
        <f>C7*C10</f>
        <v>690</v>
      </c>
      <c r="D24">
        <f>D7*D10</f>
        <v>470</v>
      </c>
      <c r="E24">
        <f>E7*E10</f>
        <v>507</v>
      </c>
    </row>
    <row r="25" spans="1:5" x14ac:dyDescent="0.25">
      <c r="A25">
        <f>E24+D24+C24+B24</f>
        <v>2057</v>
      </c>
    </row>
    <row r="26" spans="1:5" x14ac:dyDescent="0.25">
      <c r="A26" s="7">
        <f>E12/A25</f>
        <v>1336.8983957219252</v>
      </c>
    </row>
    <row r="27" spans="1:5" x14ac:dyDescent="0.25">
      <c r="B27" s="7">
        <f>B10*$A$26</f>
        <v>802.13903743315507</v>
      </c>
      <c r="C27" s="7">
        <f>C10*$A$26</f>
        <v>1002.6737967914439</v>
      </c>
      <c r="D27" s="7">
        <f>D10*$A$26</f>
        <v>1336.8983957219252</v>
      </c>
      <c r="E27" s="7">
        <f>E10*$A$26</f>
        <v>1737.9679144385029</v>
      </c>
    </row>
    <row r="28" spans="1:5" x14ac:dyDescent="0.25">
      <c r="B28" s="7">
        <f>B9+B27</f>
        <v>5852.139037433155</v>
      </c>
      <c r="C28" s="7">
        <f>C9+C27</f>
        <v>10702.673796791443</v>
      </c>
      <c r="D28" s="7">
        <f>D9+D27</f>
        <v>14136.898395721924</v>
      </c>
      <c r="E28" s="7">
        <f>E9+E27</f>
        <v>18387.967914438505</v>
      </c>
    </row>
    <row r="30" spans="1:5" x14ac:dyDescent="0.25">
      <c r="B30" s="7">
        <f>B8-B9</f>
        <v>7450</v>
      </c>
      <c r="C30" s="7">
        <f t="shared" ref="C30:E30" si="2">C8-C9</f>
        <v>14600</v>
      </c>
      <c r="D30" s="7">
        <f t="shared" si="2"/>
        <v>19400</v>
      </c>
      <c r="E30" s="7">
        <f t="shared" si="2"/>
        <v>24950</v>
      </c>
    </row>
    <row r="31" spans="1:5" x14ac:dyDescent="0.25">
      <c r="B31" s="7">
        <f>B30/B10</f>
        <v>12416.666666666668</v>
      </c>
      <c r="C31" s="7">
        <f>C30/C10</f>
        <v>19466.666666666668</v>
      </c>
      <c r="D31" s="7">
        <f>D30/D10</f>
        <v>19400</v>
      </c>
      <c r="E31" s="7">
        <f>E30/E10</f>
        <v>19192.307692307691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89E82-EDEB-4C3B-A5EB-91268B4D7B8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C06EF-BD62-472F-AC6E-A2927BA5043C}">
  <dimension ref="A1:E16"/>
  <sheetViews>
    <sheetView tabSelected="1" workbookViewId="0">
      <selection activeCell="B16" sqref="B16"/>
    </sheetView>
  </sheetViews>
  <sheetFormatPr defaultRowHeight="15" x14ac:dyDescent="0.25"/>
  <cols>
    <col min="1" max="1" width="19.42578125" customWidth="1"/>
    <col min="2" max="2" width="14" customWidth="1"/>
    <col min="3" max="4" width="14" bestFit="1" customWidth="1"/>
    <col min="5" max="5" width="16.28515625" customWidth="1"/>
  </cols>
  <sheetData>
    <row r="1" spans="1:5" ht="33" thickTop="1" thickBot="1" x14ac:dyDescent="0.3">
      <c r="A1" s="1" t="s">
        <v>16</v>
      </c>
      <c r="B1" s="2" t="s">
        <v>17</v>
      </c>
      <c r="C1" s="2" t="s">
        <v>18</v>
      </c>
      <c r="D1" s="2" t="s">
        <v>19</v>
      </c>
      <c r="E1" s="3" t="s">
        <v>20</v>
      </c>
    </row>
    <row r="2" spans="1:5" ht="15.75" thickBot="1" x14ac:dyDescent="0.3">
      <c r="A2" s="4" t="s">
        <v>21</v>
      </c>
      <c r="B2" s="15">
        <v>4582336</v>
      </c>
      <c r="C2" s="15">
        <v>3436752</v>
      </c>
      <c r="D2" s="15">
        <v>2577564</v>
      </c>
      <c r="E2" s="16">
        <v>1933173</v>
      </c>
    </row>
    <row r="3" spans="1:5" ht="15.75" thickBot="1" x14ac:dyDescent="0.3">
      <c r="A3" s="4" t="s">
        <v>22</v>
      </c>
      <c r="B3" s="15">
        <v>3757516</v>
      </c>
      <c r="C3" s="15">
        <v>2818137</v>
      </c>
      <c r="D3" s="15">
        <v>2113602</v>
      </c>
      <c r="E3" s="16">
        <v>1585202</v>
      </c>
    </row>
    <row r="4" spans="1:5" ht="45.75" thickBot="1" x14ac:dyDescent="0.3">
      <c r="A4" s="4" t="s">
        <v>23</v>
      </c>
      <c r="B4" s="15">
        <v>6250284</v>
      </c>
      <c r="C4" s="15">
        <v>6380254</v>
      </c>
      <c r="D4" s="15">
        <v>4742229</v>
      </c>
      <c r="E4" s="16">
        <v>4268006</v>
      </c>
    </row>
    <row r="5" spans="1:5" ht="45.75" thickBot="1" x14ac:dyDescent="0.3">
      <c r="A5" s="10" t="s">
        <v>24</v>
      </c>
      <c r="B5" s="17">
        <v>4062685</v>
      </c>
      <c r="C5" s="17">
        <v>2825361</v>
      </c>
      <c r="D5" s="17">
        <v>2732449</v>
      </c>
      <c r="E5" s="18">
        <v>3774208</v>
      </c>
    </row>
    <row r="6" spans="1:5" ht="15.75" thickTop="1" x14ac:dyDescent="0.25"/>
    <row r="7" spans="1:5" x14ac:dyDescent="0.25">
      <c r="B7" s="20">
        <v>1</v>
      </c>
      <c r="C7" s="20">
        <v>2</v>
      </c>
      <c r="D7" s="20">
        <v>3</v>
      </c>
      <c r="E7" s="20">
        <v>4</v>
      </c>
    </row>
    <row r="8" spans="1:5" x14ac:dyDescent="0.25">
      <c r="A8" s="19" t="s">
        <v>25</v>
      </c>
      <c r="B8" s="14">
        <f>B2-B3</f>
        <v>824820</v>
      </c>
      <c r="C8" s="14">
        <f t="shared" ref="C8:E8" si="0">C2-C3</f>
        <v>618615</v>
      </c>
      <c r="D8" s="14">
        <f t="shared" si="0"/>
        <v>463962</v>
      </c>
      <c r="E8" s="14">
        <f t="shared" si="0"/>
        <v>347971</v>
      </c>
    </row>
    <row r="10" spans="1:5" x14ac:dyDescent="0.25">
      <c r="A10" t="s">
        <v>26</v>
      </c>
      <c r="B10" s="14">
        <f>B4-B5</f>
        <v>2187599</v>
      </c>
      <c r="C10" s="14">
        <f t="shared" ref="C10:E10" si="1">C4-C5</f>
        <v>3554893</v>
      </c>
      <c r="D10" s="14">
        <f t="shared" si="1"/>
        <v>2009780</v>
      </c>
      <c r="E10" s="14">
        <f t="shared" si="1"/>
        <v>493798</v>
      </c>
    </row>
    <row r="11" spans="1:5" x14ac:dyDescent="0.25">
      <c r="A11" t="s">
        <v>27</v>
      </c>
      <c r="B11" s="21">
        <f>0.15*B10</f>
        <v>328139.84999999998</v>
      </c>
      <c r="C11" s="21">
        <f t="shared" ref="C11:E11" si="2">0.15*C10</f>
        <v>533233.94999999995</v>
      </c>
      <c r="D11" s="21">
        <f t="shared" si="2"/>
        <v>301467</v>
      </c>
      <c r="E11" s="21">
        <f t="shared" si="2"/>
        <v>74069.7</v>
      </c>
    </row>
    <row r="12" spans="1:5" x14ac:dyDescent="0.25">
      <c r="B12">
        <v>1</v>
      </c>
      <c r="C12">
        <v>4</v>
      </c>
      <c r="D12">
        <v>3</v>
      </c>
      <c r="E12">
        <v>2</v>
      </c>
    </row>
    <row r="13" spans="1:5" x14ac:dyDescent="0.25">
      <c r="A13" t="s">
        <v>28</v>
      </c>
      <c r="B13" s="22">
        <f>B2-B3-B11</f>
        <v>496680.15</v>
      </c>
      <c r="C13" s="22">
        <f t="shared" ref="C13:E13" si="3">C2-C3-C11</f>
        <v>85381.050000000047</v>
      </c>
      <c r="D13" s="22">
        <f t="shared" si="3"/>
        <v>162495</v>
      </c>
      <c r="E13" s="22">
        <f t="shared" si="3"/>
        <v>273901.3</v>
      </c>
    </row>
    <row r="16" spans="1:5" x14ac:dyDescent="0.25">
      <c r="B16" s="14">
        <f>B10+C10+D10+E10</f>
        <v>8246070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2022-05-03T10:02:51Z</dcterms:created>
  <dcterms:modified xsi:type="dcterms:W3CDTF">2022-05-03T10:42:25Z</dcterms:modified>
</cp:coreProperties>
</file>